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90\Users\User\Desktop\2018\2021\Projetos Diversos\GRUPO GERADOR\"/>
    </mc:Choice>
  </mc:AlternateContent>
  <bookViews>
    <workbookView xWindow="0" yWindow="0" windowWidth="20400" windowHeight="7020"/>
  </bookViews>
  <sheets>
    <sheet name="PPU" sheetId="1" r:id="rId1"/>
    <sheet name="CRONOGRAMA" sheetId="2" r:id="rId2"/>
    <sheet name="Planilha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C18" i="3"/>
  <c r="C16" i="3"/>
  <c r="D16" i="3" s="1"/>
  <c r="J15" i="1"/>
  <c r="J10" i="1"/>
  <c r="J11" i="1"/>
  <c r="J12" i="1"/>
  <c r="J13" i="1"/>
  <c r="J14" i="1"/>
  <c r="H10" i="1"/>
  <c r="H11" i="1"/>
  <c r="H12" i="1"/>
  <c r="H13" i="1"/>
  <c r="H14" i="1"/>
  <c r="G14" i="1"/>
  <c r="G10" i="1"/>
  <c r="G11" i="1"/>
  <c r="G12" i="1"/>
  <c r="G13" i="1"/>
  <c r="E20" i="3"/>
  <c r="F20" i="3"/>
  <c r="C20" i="3" l="1"/>
  <c r="G9" i="1" l="1"/>
  <c r="H16" i="3" l="1"/>
  <c r="D20" i="3"/>
  <c r="G20" i="3" l="1"/>
  <c r="H18" i="3" l="1"/>
  <c r="H20" i="3" s="1"/>
  <c r="N35" i="2"/>
  <c r="N36" i="2" s="1"/>
  <c r="M35" i="2"/>
  <c r="M36" i="2" s="1"/>
  <c r="K35" i="2"/>
  <c r="K36" i="2" s="1"/>
  <c r="J35" i="2"/>
  <c r="J36" i="2" s="1"/>
  <c r="I35" i="2"/>
  <c r="I36" i="2" s="1"/>
  <c r="H35" i="2"/>
  <c r="H36" i="2" s="1"/>
  <c r="B35" i="2"/>
  <c r="D35" i="2"/>
  <c r="C35" i="2" l="1"/>
  <c r="L35" i="2" s="1"/>
  <c r="L36" i="2" s="1"/>
  <c r="L87" i="2" l="1"/>
  <c r="L88" i="2" s="1"/>
  <c r="K87" i="2"/>
  <c r="K88" i="2" s="1"/>
  <c r="J87" i="2"/>
  <c r="J88" i="2" s="1"/>
  <c r="I87" i="2"/>
  <c r="I88" i="2" s="1"/>
  <c r="H87" i="2"/>
  <c r="H88" i="2" s="1"/>
  <c r="D87" i="2"/>
  <c r="N87" i="2" s="1"/>
  <c r="I85" i="2"/>
  <c r="I86" i="2" s="1"/>
  <c r="H85" i="2"/>
  <c r="H86" i="2" s="1"/>
  <c r="D85" i="2"/>
  <c r="N85" i="2" s="1"/>
  <c r="L83" i="2"/>
  <c r="L84" i="2" s="1"/>
  <c r="K83" i="2"/>
  <c r="K84" i="2" s="1"/>
  <c r="J83" i="2"/>
  <c r="J84" i="2" s="1"/>
  <c r="I83" i="2"/>
  <c r="I84" i="2" s="1"/>
  <c r="H83" i="2"/>
  <c r="H84" i="2" s="1"/>
  <c r="D83" i="2"/>
  <c r="N83" i="2" s="1"/>
  <c r="L81" i="2"/>
  <c r="L82" i="2" s="1"/>
  <c r="K81" i="2"/>
  <c r="K82" i="2" s="1"/>
  <c r="J81" i="2"/>
  <c r="J82" i="2" s="1"/>
  <c r="I81" i="2"/>
  <c r="I82" i="2" s="1"/>
  <c r="H81" i="2"/>
  <c r="H82" i="2" s="1"/>
  <c r="D81" i="2"/>
  <c r="L79" i="2"/>
  <c r="L80" i="2" s="1"/>
  <c r="K79" i="2"/>
  <c r="K80" i="2" s="1"/>
  <c r="J79" i="2"/>
  <c r="J80" i="2" s="1"/>
  <c r="I79" i="2"/>
  <c r="I80" i="2" s="1"/>
  <c r="H79" i="2"/>
  <c r="H80" i="2" s="1"/>
  <c r="D79" i="2"/>
  <c r="O79" i="2" s="1"/>
  <c r="L77" i="2"/>
  <c r="L78" i="2" s="1"/>
  <c r="K77" i="2"/>
  <c r="K78" i="2" s="1"/>
  <c r="J77" i="2"/>
  <c r="J78" i="2" s="1"/>
  <c r="I77" i="2"/>
  <c r="I78" i="2" s="1"/>
  <c r="H77" i="2"/>
  <c r="H78" i="2" s="1"/>
  <c r="D77" i="2"/>
  <c r="O77" i="2" s="1"/>
  <c r="K75" i="2"/>
  <c r="K76" i="2" s="1"/>
  <c r="J75" i="2"/>
  <c r="J76" i="2" s="1"/>
  <c r="I75" i="2"/>
  <c r="I76" i="2" s="1"/>
  <c r="H75" i="2"/>
  <c r="H76" i="2" s="1"/>
  <c r="D75" i="2"/>
  <c r="N75" i="2" s="1"/>
  <c r="J73" i="2"/>
  <c r="J74" i="2" s="1"/>
  <c r="I73" i="2"/>
  <c r="I74" i="2" s="1"/>
  <c r="H73" i="2"/>
  <c r="H74" i="2" s="1"/>
  <c r="D73" i="2"/>
  <c r="N73" i="2" s="1"/>
  <c r="L71" i="2"/>
  <c r="L72" i="2" s="1"/>
  <c r="K71" i="2"/>
  <c r="K72" i="2" s="1"/>
  <c r="J71" i="2"/>
  <c r="J72" i="2" s="1"/>
  <c r="I71" i="2"/>
  <c r="I72" i="2" s="1"/>
  <c r="H71" i="2"/>
  <c r="H72" i="2" s="1"/>
  <c r="D71" i="2"/>
  <c r="L69" i="2"/>
  <c r="L70" i="2" s="1"/>
  <c r="K69" i="2"/>
  <c r="K70" i="2" s="1"/>
  <c r="J69" i="2"/>
  <c r="J70" i="2" s="1"/>
  <c r="I69" i="2"/>
  <c r="I70" i="2" s="1"/>
  <c r="H69" i="2"/>
  <c r="H70" i="2" s="1"/>
  <c r="D69" i="2"/>
  <c r="N69" i="2" s="1"/>
  <c r="L67" i="2"/>
  <c r="L68" i="2" s="1"/>
  <c r="K67" i="2"/>
  <c r="K68" i="2" s="1"/>
  <c r="J67" i="2"/>
  <c r="J68" i="2" s="1"/>
  <c r="I67" i="2"/>
  <c r="I68" i="2" s="1"/>
  <c r="H67" i="2"/>
  <c r="H68" i="2" s="1"/>
  <c r="D67" i="2"/>
  <c r="N67" i="2" s="1"/>
  <c r="L65" i="2"/>
  <c r="L66" i="2" s="1"/>
  <c r="K65" i="2"/>
  <c r="K66" i="2" s="1"/>
  <c r="J65" i="2"/>
  <c r="J66" i="2" s="1"/>
  <c r="I65" i="2"/>
  <c r="I66" i="2" s="1"/>
  <c r="H65" i="2"/>
  <c r="H66" i="2" s="1"/>
  <c r="D65" i="2"/>
  <c r="L63" i="2"/>
  <c r="L64" i="2" s="1"/>
  <c r="K63" i="2"/>
  <c r="K64" i="2" s="1"/>
  <c r="J63" i="2"/>
  <c r="J64" i="2" s="1"/>
  <c r="I63" i="2"/>
  <c r="I64" i="2" s="1"/>
  <c r="H63" i="2"/>
  <c r="H64" i="2" s="1"/>
  <c r="D63" i="2"/>
  <c r="O63" i="2" s="1"/>
  <c r="L61" i="2"/>
  <c r="L62" i="2" s="1"/>
  <c r="K61" i="2"/>
  <c r="K62" i="2" s="1"/>
  <c r="J61" i="2"/>
  <c r="J62" i="2" s="1"/>
  <c r="I61" i="2"/>
  <c r="I62" i="2" s="1"/>
  <c r="H61" i="2"/>
  <c r="H62" i="2" s="1"/>
  <c r="D61" i="2"/>
  <c r="N61" i="2" s="1"/>
  <c r="N59" i="2"/>
  <c r="L59" i="2"/>
  <c r="L60" i="2" s="1"/>
  <c r="K59" i="2"/>
  <c r="K60" i="2" s="1"/>
  <c r="J59" i="2"/>
  <c r="J60" i="2" s="1"/>
  <c r="I59" i="2"/>
  <c r="I60" i="2" s="1"/>
  <c r="H59" i="2"/>
  <c r="H60" i="2" s="1"/>
  <c r="D59" i="2"/>
  <c r="N57" i="2"/>
  <c r="L57" i="2"/>
  <c r="L58" i="2" s="1"/>
  <c r="K57" i="2"/>
  <c r="K58" i="2" s="1"/>
  <c r="J57" i="2"/>
  <c r="J58" i="2" s="1"/>
  <c r="I57" i="2"/>
  <c r="I58" i="2" s="1"/>
  <c r="H57" i="2"/>
  <c r="H58" i="2" s="1"/>
  <c r="D57" i="2"/>
  <c r="M55" i="2"/>
  <c r="M56" i="2" s="1"/>
  <c r="L55" i="2"/>
  <c r="L56" i="2" s="1"/>
  <c r="K55" i="2"/>
  <c r="K56" i="2" s="1"/>
  <c r="J55" i="2"/>
  <c r="J56" i="2" s="1"/>
  <c r="I55" i="2"/>
  <c r="I56" i="2" s="1"/>
  <c r="H55" i="2"/>
  <c r="H56" i="2" s="1"/>
  <c r="D55" i="2"/>
  <c r="O55" i="2" s="1"/>
  <c r="K53" i="2"/>
  <c r="K54" i="2" s="1"/>
  <c r="J53" i="2"/>
  <c r="J54" i="2" s="1"/>
  <c r="I53" i="2"/>
  <c r="I54" i="2" s="1"/>
  <c r="H53" i="2"/>
  <c r="H54" i="2" s="1"/>
  <c r="D53" i="2"/>
  <c r="M53" i="2" s="1"/>
  <c r="L51" i="2"/>
  <c r="L52" i="2" s="1"/>
  <c r="K51" i="2"/>
  <c r="K52" i="2" s="1"/>
  <c r="J51" i="2"/>
  <c r="J52" i="2" s="1"/>
  <c r="I51" i="2"/>
  <c r="I52" i="2" s="1"/>
  <c r="H51" i="2"/>
  <c r="H52" i="2" s="1"/>
  <c r="D51" i="2"/>
  <c r="M51" i="2" s="1"/>
  <c r="N49" i="2"/>
  <c r="H49" i="2"/>
  <c r="H50" i="2" s="1"/>
  <c r="D49" i="2"/>
  <c r="M49" i="2" s="1"/>
  <c r="L47" i="2"/>
  <c r="L48" i="2" s="1"/>
  <c r="K47" i="2"/>
  <c r="K48" i="2" s="1"/>
  <c r="J47" i="2"/>
  <c r="J48" i="2" s="1"/>
  <c r="I47" i="2"/>
  <c r="I48" i="2" s="1"/>
  <c r="H47" i="2"/>
  <c r="H48" i="2" s="1"/>
  <c r="D47" i="2"/>
  <c r="M47" i="2" s="1"/>
  <c r="L45" i="2"/>
  <c r="L46" i="2" s="1"/>
  <c r="K45" i="2"/>
  <c r="K46" i="2" s="1"/>
  <c r="J45" i="2"/>
  <c r="J46" i="2" s="1"/>
  <c r="I45" i="2"/>
  <c r="I46" i="2" s="1"/>
  <c r="H45" i="2"/>
  <c r="H46" i="2" s="1"/>
  <c r="D45" i="2"/>
  <c r="M45" i="2" s="1"/>
  <c r="J43" i="2"/>
  <c r="J44" i="2" s="1"/>
  <c r="I43" i="2"/>
  <c r="I44" i="2" s="1"/>
  <c r="H43" i="2"/>
  <c r="H44" i="2" s="1"/>
  <c r="D43" i="2"/>
  <c r="N41" i="2"/>
  <c r="L41" i="2"/>
  <c r="L42" i="2" s="1"/>
  <c r="K41" i="2"/>
  <c r="K42" i="2" s="1"/>
  <c r="J41" i="2"/>
  <c r="J42" i="2" s="1"/>
  <c r="I41" i="2"/>
  <c r="I42" i="2" s="1"/>
  <c r="H41" i="2"/>
  <c r="H42" i="2" s="1"/>
  <c r="D41" i="2"/>
  <c r="N39" i="2"/>
  <c r="L39" i="2"/>
  <c r="L40" i="2" s="1"/>
  <c r="K39" i="2"/>
  <c r="K40" i="2" s="1"/>
  <c r="J39" i="2"/>
  <c r="J40" i="2" s="1"/>
  <c r="I39" i="2"/>
  <c r="I40" i="2" s="1"/>
  <c r="H39" i="2"/>
  <c r="H40" i="2" s="1"/>
  <c r="D39" i="2"/>
  <c r="O39" i="2" s="1"/>
  <c r="N37" i="2"/>
  <c r="L37" i="2"/>
  <c r="L38" i="2" s="1"/>
  <c r="K37" i="2"/>
  <c r="K38" i="2" s="1"/>
  <c r="J37" i="2"/>
  <c r="J38" i="2" s="1"/>
  <c r="I37" i="2"/>
  <c r="I38" i="2" s="1"/>
  <c r="H37" i="2"/>
  <c r="H38" i="2" s="1"/>
  <c r="D37" i="2"/>
  <c r="L33" i="2"/>
  <c r="L34" i="2" s="1"/>
  <c r="K33" i="2"/>
  <c r="K34" i="2" s="1"/>
  <c r="J33" i="2"/>
  <c r="J34" i="2" s="1"/>
  <c r="I33" i="2"/>
  <c r="I34" i="2" s="1"/>
  <c r="H33" i="2"/>
  <c r="H34" i="2" s="1"/>
  <c r="D33" i="2"/>
  <c r="N33" i="2" s="1"/>
  <c r="L31" i="2"/>
  <c r="L32" i="2" s="1"/>
  <c r="K31" i="2"/>
  <c r="K32" i="2" s="1"/>
  <c r="J31" i="2"/>
  <c r="J32" i="2" s="1"/>
  <c r="I31" i="2"/>
  <c r="I32" i="2" s="1"/>
  <c r="H31" i="2"/>
  <c r="H32" i="2" s="1"/>
  <c r="D31" i="2"/>
  <c r="N31" i="2" s="1"/>
  <c r="K29" i="2"/>
  <c r="K30" i="2" s="1"/>
  <c r="J29" i="2"/>
  <c r="J30" i="2" s="1"/>
  <c r="I29" i="2"/>
  <c r="I30" i="2" s="1"/>
  <c r="H29" i="2"/>
  <c r="H30" i="2" s="1"/>
  <c r="D29" i="2"/>
  <c r="N27" i="2"/>
  <c r="L27" i="2"/>
  <c r="L28" i="2" s="1"/>
  <c r="K27" i="2"/>
  <c r="K28" i="2" s="1"/>
  <c r="J27" i="2"/>
  <c r="J28" i="2" s="1"/>
  <c r="I27" i="2"/>
  <c r="I28" i="2" s="1"/>
  <c r="H27" i="2"/>
  <c r="H28" i="2" s="1"/>
  <c r="D27" i="2"/>
  <c r="D25" i="2"/>
  <c r="N25" i="2" s="1"/>
  <c r="H25" i="2"/>
  <c r="H26" i="2" s="1"/>
  <c r="I25" i="2"/>
  <c r="I26" i="2" s="1"/>
  <c r="J25" i="2"/>
  <c r="J26" i="2" s="1"/>
  <c r="K25" i="2"/>
  <c r="K26" i="2" s="1"/>
  <c r="D23" i="2"/>
  <c r="M23" i="2" s="1"/>
  <c r="H23" i="2"/>
  <c r="H24" i="2" s="1"/>
  <c r="I23" i="2"/>
  <c r="I24" i="2" s="1"/>
  <c r="J23" i="2"/>
  <c r="J24" i="2" s="1"/>
  <c r="O23" i="2"/>
  <c r="D17" i="2"/>
  <c r="D19" i="2"/>
  <c r="D21" i="2"/>
  <c r="D11" i="2"/>
  <c r="D13" i="2"/>
  <c r="D15" i="2"/>
  <c r="D9" i="2"/>
  <c r="B87" i="2"/>
  <c r="B85" i="2"/>
  <c r="B83" i="2"/>
  <c r="B81" i="2"/>
  <c r="B79" i="2"/>
  <c r="B77" i="2"/>
  <c r="B75" i="2"/>
  <c r="B73" i="2"/>
  <c r="B71" i="2"/>
  <c r="B69" i="2"/>
  <c r="B67" i="2"/>
  <c r="B65" i="2"/>
  <c r="B63" i="2"/>
  <c r="B61" i="2"/>
  <c r="B59" i="2"/>
  <c r="B57" i="2"/>
  <c r="B55" i="2"/>
  <c r="B53" i="2"/>
  <c r="B51" i="2"/>
  <c r="B49" i="2"/>
  <c r="B47" i="2"/>
  <c r="B45" i="2"/>
  <c r="B43" i="2"/>
  <c r="B41" i="2"/>
  <c r="B39" i="2"/>
  <c r="B37" i="2"/>
  <c r="B33" i="2"/>
  <c r="B31" i="2"/>
  <c r="B29" i="2"/>
  <c r="B27" i="2"/>
  <c r="B25" i="2"/>
  <c r="B23" i="2"/>
  <c r="B21" i="2"/>
  <c r="B19" i="2"/>
  <c r="B17" i="2"/>
  <c r="B15" i="2"/>
  <c r="B11" i="2"/>
  <c r="B9" i="2"/>
  <c r="B13" i="2"/>
  <c r="L85" i="2" l="1"/>
  <c r="L86" i="2" s="1"/>
  <c r="L73" i="2"/>
  <c r="L74" i="2" s="1"/>
  <c r="N53" i="2"/>
  <c r="K43" i="2"/>
  <c r="K44" i="2" s="1"/>
  <c r="L43" i="2"/>
  <c r="N29" i="2"/>
  <c r="O25" i="2"/>
  <c r="M24" i="2"/>
  <c r="N88" i="2"/>
  <c r="M87" i="2"/>
  <c r="M88" i="2" s="1"/>
  <c r="O85" i="2"/>
  <c r="M85" i="2"/>
  <c r="N84" i="2"/>
  <c r="M83" i="2"/>
  <c r="M84" i="2" s="1"/>
  <c r="O81" i="2"/>
  <c r="O80" i="2"/>
  <c r="N79" i="2"/>
  <c r="N80" i="2" s="1"/>
  <c r="O75" i="2"/>
  <c r="M75" i="2"/>
  <c r="M76" i="2" s="1"/>
  <c r="N76" i="2" s="1"/>
  <c r="O73" i="2"/>
  <c r="M73" i="2"/>
  <c r="M71" i="2"/>
  <c r="M72" i="2" s="1"/>
  <c r="N70" i="2"/>
  <c r="M69" i="2"/>
  <c r="M70" i="2" s="1"/>
  <c r="O67" i="2"/>
  <c r="M65" i="2"/>
  <c r="M66" i="2" s="1"/>
  <c r="N63" i="2"/>
  <c r="N62" i="2"/>
  <c r="O61" i="2"/>
  <c r="O59" i="2"/>
  <c r="O57" i="2"/>
  <c r="O53" i="2"/>
  <c r="M52" i="2"/>
  <c r="O49" i="2"/>
  <c r="M48" i="2"/>
  <c r="O47" i="2"/>
  <c r="M46" i="2"/>
  <c r="O45" i="2"/>
  <c r="O43" i="2"/>
  <c r="O41" i="2"/>
  <c r="N40" i="2"/>
  <c r="O40" i="2" s="1"/>
  <c r="O37" i="2"/>
  <c r="N34" i="2"/>
  <c r="O33" i="2"/>
  <c r="N32" i="2"/>
  <c r="O31" i="2"/>
  <c r="O32" i="2" s="1"/>
  <c r="O29" i="2"/>
  <c r="N28" i="2"/>
  <c r="O27" i="2"/>
  <c r="O28" i="2" s="1"/>
  <c r="N23" i="2"/>
  <c r="C73" i="2"/>
  <c r="K73" i="2" s="1"/>
  <c r="K74" i="2" s="1"/>
  <c r="C55" i="2"/>
  <c r="N55" i="2" s="1"/>
  <c r="N56" i="2" s="1"/>
  <c r="O56" i="2" s="1"/>
  <c r="C77" i="2" l="1"/>
  <c r="C79" i="2"/>
  <c r="M79" i="2" s="1"/>
  <c r="M80" i="2" s="1"/>
  <c r="C57" i="2"/>
  <c r="M57" i="2" s="1"/>
  <c r="M58" i="2" s="1"/>
  <c r="N58" i="2" s="1"/>
  <c r="C69" i="2"/>
  <c r="O69" i="2" s="1"/>
  <c r="O70" i="2" s="1"/>
  <c r="C67" i="2"/>
  <c r="M67" i="2" s="1"/>
  <c r="M68" i="2" s="1"/>
  <c r="N68" i="2" s="1"/>
  <c r="C75" i="2"/>
  <c r="L75" i="2" s="1"/>
  <c r="L76" i="2" s="1"/>
  <c r="C59" i="2"/>
  <c r="M59" i="2" s="1"/>
  <c r="M60" i="2" s="1"/>
  <c r="N60" i="2" s="1"/>
  <c r="N54" i="2"/>
  <c r="O26" i="2"/>
  <c r="M86" i="2"/>
  <c r="N86" i="2" s="1"/>
  <c r="M74" i="2"/>
  <c r="N74" i="2" s="1"/>
  <c r="O74" i="2" s="1"/>
  <c r="L44" i="2"/>
  <c r="N30" i="2"/>
  <c r="N24" i="2"/>
  <c r="O24" i="2" s="1"/>
  <c r="O86" i="2"/>
  <c r="O82" i="2"/>
  <c r="O76" i="2"/>
  <c r="O68" i="2"/>
  <c r="N64" i="2"/>
  <c r="O64" i="2" s="1"/>
  <c r="O62" i="2"/>
  <c r="O60" i="2"/>
  <c r="O58" i="2"/>
  <c r="O54" i="2"/>
  <c r="O48" i="2"/>
  <c r="O44" i="2"/>
  <c r="O42" i="2"/>
  <c r="O38" i="2"/>
  <c r="O34" i="2"/>
  <c r="O30" i="2"/>
  <c r="C61" i="2"/>
  <c r="M61" i="2" s="1"/>
  <c r="M62" i="2" s="1"/>
  <c r="C83" i="2"/>
  <c r="O83" i="2" s="1"/>
  <c r="O84" i="2" s="1"/>
  <c r="C65" i="2"/>
  <c r="C63" i="2"/>
  <c r="M63" i="2" s="1"/>
  <c r="M64" i="2" s="1"/>
  <c r="H9" i="1"/>
  <c r="J9" i="1" s="1"/>
  <c r="C53" i="2" l="1"/>
  <c r="L53" i="2" s="1"/>
  <c r="L54" i="2" s="1"/>
  <c r="M54" i="2" s="1"/>
  <c r="C43" i="2"/>
  <c r="C45" i="2"/>
  <c r="N45" i="2" s="1"/>
  <c r="N46" i="2" s="1"/>
  <c r="O46" i="2" s="1"/>
  <c r="N77" i="2"/>
  <c r="M77" i="2"/>
  <c r="M78" i="2" s="1"/>
  <c r="C51" i="2"/>
  <c r="O65" i="2"/>
  <c r="N65" i="2"/>
  <c r="N66" i="2" s="1"/>
  <c r="C71" i="2"/>
  <c r="C49" i="2"/>
  <c r="C47" i="2"/>
  <c r="N47" i="2" s="1"/>
  <c r="N48" i="2" s="1"/>
  <c r="J16" i="1" l="1"/>
  <c r="C87" i="2"/>
  <c r="O87" i="2" s="1"/>
  <c r="O88" i="2" s="1"/>
  <c r="N43" i="2"/>
  <c r="N44" i="2" s="1"/>
  <c r="M43" i="2"/>
  <c r="M44" i="2" s="1"/>
  <c r="C37" i="2"/>
  <c r="M37" i="2" s="1"/>
  <c r="M38" i="2" s="1"/>
  <c r="N38" i="2" s="1"/>
  <c r="C41" i="2"/>
  <c r="M41" i="2" s="1"/>
  <c r="M42" i="2" s="1"/>
  <c r="N42" i="2" s="1"/>
  <c r="C25" i="2"/>
  <c r="L25" i="2" s="1"/>
  <c r="L26" i="2" s="1"/>
  <c r="C39" i="2"/>
  <c r="M39" i="2" s="1"/>
  <c r="M40" i="2" s="1"/>
  <c r="N78" i="2"/>
  <c r="O78" i="2" s="1"/>
  <c r="O66" i="2"/>
  <c r="N51" i="2"/>
  <c r="N52" i="2" s="1"/>
  <c r="O51" i="2"/>
  <c r="C27" i="2"/>
  <c r="M27" i="2" s="1"/>
  <c r="M28" i="2" s="1"/>
  <c r="O71" i="2"/>
  <c r="N71" i="2"/>
  <c r="N72" i="2" s="1"/>
  <c r="I49" i="2"/>
  <c r="I50" i="2" s="1"/>
  <c r="J49" i="2"/>
  <c r="K49" i="2"/>
  <c r="L49" i="2"/>
  <c r="C19" i="2"/>
  <c r="C33" i="2" l="1"/>
  <c r="M33" i="2" s="1"/>
  <c r="M34" i="2" s="1"/>
  <c r="M25" i="2"/>
  <c r="M26" i="2" s="1"/>
  <c r="N26" i="2" s="1"/>
  <c r="C23" i="2"/>
  <c r="C21" i="2"/>
  <c r="C31" i="2"/>
  <c r="M31" i="2" s="1"/>
  <c r="M32" i="2" s="1"/>
  <c r="O52" i="2"/>
  <c r="O72" i="2"/>
  <c r="J50" i="2"/>
  <c r="K50" i="2" s="1"/>
  <c r="L50" i="2" s="1"/>
  <c r="M50" i="2" s="1"/>
  <c r="N50" i="2" s="1"/>
  <c r="O50" i="2" s="1"/>
  <c r="K23" i="2" l="1"/>
  <c r="K24" i="2" s="1"/>
  <c r="L23" i="2"/>
  <c r="C29" i="2"/>
  <c r="L24" i="2" l="1"/>
  <c r="L29" i="2"/>
  <c r="M29" i="2"/>
  <c r="C15" i="2" l="1"/>
  <c r="L30" i="2"/>
  <c r="M30" i="2" s="1"/>
  <c r="C13" i="2" l="1"/>
  <c r="C11" i="2"/>
  <c r="C17" i="2"/>
  <c r="C81" i="2"/>
  <c r="N81" i="2" l="1"/>
  <c r="M81" i="2"/>
  <c r="M82" i="2" s="1"/>
  <c r="C9" i="2"/>
  <c r="H6" i="2"/>
  <c r="D89" i="2"/>
  <c r="I5" i="2"/>
  <c r="I6" i="2" s="1"/>
  <c r="N82" i="2" l="1"/>
  <c r="J5" i="2"/>
  <c r="J9" i="2" s="1"/>
  <c r="K5" i="2" l="1"/>
  <c r="K9" i="2" s="1"/>
  <c r="L5" i="2" l="1"/>
  <c r="L9" i="2" s="1"/>
  <c r="K13" i="2"/>
  <c r="L11" i="2" l="1"/>
  <c r="M5" i="2"/>
  <c r="M11" i="2" s="1"/>
  <c r="M12" i="2" s="1"/>
  <c r="H13" i="2"/>
  <c r="H14" i="2" s="1"/>
  <c r="L13" i="2"/>
  <c r="M13" i="2" l="1"/>
  <c r="M14" i="2" s="1"/>
  <c r="N5" i="2"/>
  <c r="N11" i="2" s="1"/>
  <c r="N12" i="2" s="1"/>
  <c r="M9" i="2"/>
  <c r="H15" i="2"/>
  <c r="O5" i="2"/>
  <c r="M10" i="2" l="1"/>
  <c r="N9" i="2"/>
  <c r="N13" i="2"/>
  <c r="N14" i="2" s="1"/>
  <c r="N21" i="2"/>
  <c r="H16" i="2"/>
  <c r="O21" i="2"/>
  <c r="O11" i="2"/>
  <c r="O12" i="2" s="1"/>
  <c r="O9" i="2"/>
  <c r="O13" i="2"/>
  <c r="O14" i="2" s="1"/>
  <c r="O15" i="2"/>
  <c r="N10" i="2" l="1"/>
  <c r="O10" i="2"/>
  <c r="O17" i="2"/>
  <c r="H17" i="2"/>
  <c r="H18" i="2" l="1"/>
  <c r="H19" i="2"/>
  <c r="H20" i="2" s="1"/>
  <c r="I19" i="2"/>
  <c r="E7" i="2"/>
  <c r="I20" i="2" l="1"/>
  <c r="J6" i="2"/>
  <c r="K6" i="2"/>
  <c r="O7" i="2" l="1"/>
  <c r="L7" i="2"/>
  <c r="I7" i="2"/>
  <c r="H7" i="2"/>
  <c r="N7" i="2"/>
  <c r="K7" i="2"/>
  <c r="M7" i="2"/>
  <c r="J7" i="2"/>
  <c r="O6" i="2"/>
  <c r="M6" i="2"/>
  <c r="N6" i="2"/>
  <c r="L6" i="2"/>
  <c r="I17" i="2" l="1"/>
  <c r="I18" i="2" s="1"/>
  <c r="C85" i="2" l="1"/>
  <c r="I11" i="2"/>
  <c r="J11" i="2"/>
  <c r="K11" i="2"/>
  <c r="M17" i="2"/>
  <c r="N17" i="2"/>
  <c r="L17" i="2"/>
  <c r="L89" i="2" s="1"/>
  <c r="M19" i="2"/>
  <c r="N19" i="2"/>
  <c r="O19" i="2"/>
  <c r="O89" i="2" s="1"/>
  <c r="L19" i="2"/>
  <c r="J85" i="2" l="1"/>
  <c r="J86" i="2" s="1"/>
  <c r="K85" i="2"/>
  <c r="C89" i="2"/>
  <c r="N15" i="2"/>
  <c r="N89" i="2" s="1"/>
  <c r="M15" i="2"/>
  <c r="L15" i="2"/>
  <c r="K15" i="2"/>
  <c r="J19" i="2"/>
  <c r="J20" i="2" s="1"/>
  <c r="K19" i="2"/>
  <c r="H11" i="2"/>
  <c r="H12" i="2" s="1"/>
  <c r="I12" i="2" s="1"/>
  <c r="J12" i="2" s="1"/>
  <c r="K12" i="2" s="1"/>
  <c r="L12" i="2" s="1"/>
  <c r="K86" i="2" l="1"/>
  <c r="K21" i="2"/>
  <c r="L21" i="2"/>
  <c r="M21" i="2"/>
  <c r="M89" i="2" s="1"/>
  <c r="I15" i="2"/>
  <c r="J15" i="2"/>
  <c r="K17" i="2"/>
  <c r="J17" i="2"/>
  <c r="I13" i="2"/>
  <c r="J13" i="2"/>
  <c r="K20" i="2"/>
  <c r="L20" i="2" s="1"/>
  <c r="M20" i="2" s="1"/>
  <c r="N20" i="2" s="1"/>
  <c r="O20" i="2" s="1"/>
  <c r="H21" i="2"/>
  <c r="H22" i="2" s="1"/>
  <c r="I21" i="2"/>
  <c r="J21" i="2"/>
  <c r="K89" i="2" l="1"/>
  <c r="J89" i="2"/>
  <c r="H9" i="2"/>
  <c r="I9" i="2"/>
  <c r="I89" i="2" s="1"/>
  <c r="I16" i="2"/>
  <c r="J16" i="2" s="1"/>
  <c r="K16" i="2" s="1"/>
  <c r="L16" i="2" s="1"/>
  <c r="M16" i="2" s="1"/>
  <c r="N16" i="2" s="1"/>
  <c r="O16" i="2" s="1"/>
  <c r="J18" i="2"/>
  <c r="K18" i="2" s="1"/>
  <c r="L18" i="2" s="1"/>
  <c r="M18" i="2" s="1"/>
  <c r="N18" i="2" s="1"/>
  <c r="O18" i="2" s="1"/>
  <c r="I14" i="2"/>
  <c r="J14" i="2" s="1"/>
  <c r="K14" i="2" s="1"/>
  <c r="L14" i="2" s="1"/>
  <c r="I22" i="2"/>
  <c r="J22" i="2" s="1"/>
  <c r="K22" i="2" s="1"/>
  <c r="L22" i="2" s="1"/>
  <c r="M22" i="2" s="1"/>
  <c r="N22" i="2" s="1"/>
  <c r="O22" i="2" s="1"/>
  <c r="H89" i="2" l="1"/>
  <c r="H90" i="2" s="1"/>
  <c r="I90" i="2" s="1"/>
  <c r="J90" i="2" s="1"/>
  <c r="K90" i="2" s="1"/>
  <c r="L90" i="2" s="1"/>
  <c r="M90" i="2" s="1"/>
  <c r="N90" i="2" s="1"/>
  <c r="H10" i="2"/>
  <c r="I10" i="2" s="1"/>
  <c r="J10" i="2" s="1"/>
  <c r="K10" i="2" s="1"/>
  <c r="L10" i="2" s="1"/>
  <c r="O90" i="2" l="1"/>
</calcChain>
</file>

<file path=xl/sharedStrings.xml><?xml version="1.0" encoding="utf-8"?>
<sst xmlns="http://schemas.openxmlformats.org/spreadsheetml/2006/main" count="165" uniqueCount="77">
  <si>
    <t>Referência</t>
  </si>
  <si>
    <t xml:space="preserve"> Descrição</t>
  </si>
  <si>
    <t>Un</t>
  </si>
  <si>
    <t>Material</t>
  </si>
  <si>
    <t>Mão de Obra</t>
  </si>
  <si>
    <t>Custo Total</t>
  </si>
  <si>
    <t>un</t>
  </si>
  <si>
    <t>Quantidade</t>
  </si>
  <si>
    <t>Total R$</t>
  </si>
  <si>
    <t>m</t>
  </si>
  <si>
    <t xml:space="preserve">MUNICÍPIO DE PIRAJUÍ </t>
  </si>
  <si>
    <t>Praça Dr. Pedro da Rocha Braga, nº 116 Centro - Pirajuí - SP - CEP 16.600-000</t>
  </si>
  <si>
    <t>Fone (14) 3572-8222 - Inscrição no CNPJ 44.555.027/0001-16</t>
  </si>
  <si>
    <t>PLANILHA DE QUANTIDADES E PREÇOS</t>
  </si>
  <si>
    <t>TOTAL R$</t>
  </si>
  <si>
    <t>TOTAL GERAL R$</t>
  </si>
  <si>
    <t>MÊS</t>
  </si>
  <si>
    <t>DURAÇÃO</t>
  </si>
  <si>
    <t>INÍCIO</t>
  </si>
  <si>
    <t>TÉRMINO</t>
  </si>
  <si>
    <t>SERVIÇOS</t>
  </si>
  <si>
    <t>ACUM.</t>
  </si>
  <si>
    <t>TOTAL DA OBRA R$</t>
  </si>
  <si>
    <t>CRONOGRAMA FÍSICO -FINANCEIRO</t>
  </si>
  <si>
    <t>MENSAL</t>
  </si>
  <si>
    <t xml:space="preserve">LOCAL: PIRAJUÍ </t>
  </si>
  <si>
    <t>Valor com BDI 22,93 %</t>
  </si>
  <si>
    <t>Prefeitura</t>
  </si>
  <si>
    <t>ENGº CIVIL ALEXANDRE FARIA BARROZO</t>
  </si>
  <si>
    <t>CESAR HENRIQUE DA CUNHA FIALA</t>
  </si>
  <si>
    <t>PREFEITO MUNICIPAL</t>
  </si>
  <si>
    <t>Obras de Reforma e Ampliação da EMEI Jardim Eldorado</t>
  </si>
  <si>
    <t>42.05.160</t>
  </si>
  <si>
    <t>Conector olhal cabo/haste de 5/8"</t>
  </si>
  <si>
    <t>Haste de aterramento de 5/8'' x 2,4 m</t>
  </si>
  <si>
    <t>42.05.200</t>
  </si>
  <si>
    <t>Cabo em aço galvanizado com alma de aço, diâmetro de 3/8´ (9,52 mm)</t>
  </si>
  <si>
    <t>29.03.040</t>
  </si>
  <si>
    <t>36.08.350</t>
  </si>
  <si>
    <t>Grupo gerador carenado com potência de 150/136 kVA, variação de + ou - 5% - complet</t>
  </si>
  <si>
    <t>38.13.040</t>
  </si>
  <si>
    <t>Eletroduto corrugado em polietileno de alta densidade, DN= 100 mm, com acessórios</t>
  </si>
  <si>
    <t>39.06.074</t>
  </si>
  <si>
    <t xml:space="preserve">Cabo de cobre de 50 mm², isolamento 8,7/15 kV - isolação EPR 90° C </t>
  </si>
  <si>
    <t xml:space="preserve">Instalação de grupo gerador automático silenciado no Centro de Saúde Jorge Meirelles da Rocha - Município de Pirajuí </t>
  </si>
  <si>
    <t>OBRA: Instalação de Grupo Gerador</t>
  </si>
  <si>
    <t>DATA BASE: Janeiro de 2021</t>
  </si>
  <si>
    <t>FONTE: CDHU - 180</t>
  </si>
  <si>
    <t>Prazo: 90 dias</t>
  </si>
  <si>
    <t>CRONOGRAMA FÍSICO/FINANCEIRO</t>
  </si>
  <si>
    <t>ITEM</t>
  </si>
  <si>
    <t>ATIVIDADES</t>
  </si>
  <si>
    <t>PRAZOS</t>
  </si>
  <si>
    <t>30 DIAS</t>
  </si>
  <si>
    <t>60 DIAS</t>
  </si>
  <si>
    <t>1.0</t>
  </si>
  <si>
    <t>2.0</t>
  </si>
  <si>
    <t>Custo Mensal - R$</t>
  </si>
  <si>
    <t>REGIME DE EXECUÇÃO DA OBRA: EMPREITADA GLOBAL</t>
  </si>
  <si>
    <t>Eng.º Civil - Alexandre Faria Barrozo</t>
  </si>
  <si>
    <t xml:space="preserve">          Crea/SP 5061404417</t>
  </si>
  <si>
    <t>LOCAL:  RUA RIACHUELO, Nº 910 - CENTRO - PIRAJUÍ/SP</t>
  </si>
  <si>
    <t>VALOR TOTAL</t>
  </si>
  <si>
    <t>90 DIAS</t>
  </si>
  <si>
    <t>Serviços Preliminares e Verificações</t>
  </si>
  <si>
    <t>UNIDADE: CENTRO DE SAÚDE DR. JORGE MEIRELES DA ROCHA</t>
  </si>
  <si>
    <t>OBRA: INSTALAÇÃO DE GRUPO GERADOR</t>
  </si>
  <si>
    <t>GESTOR DA OBRA:  MUNICÍPIO DE PIRAJUÍ</t>
  </si>
  <si>
    <t>BDI (22,93%)</t>
  </si>
  <si>
    <t>Instalação do Gerador</t>
  </si>
  <si>
    <t>120 DIAS</t>
  </si>
  <si>
    <t>Secretário de Obras</t>
  </si>
  <si>
    <t>Pirajuí/SP, 10 de março de 2.021</t>
  </si>
  <si>
    <t>Cesar Henrique da Cunha Fiala</t>
  </si>
  <si>
    <t>Prefeito Municipal</t>
  </si>
  <si>
    <t>MUNICÍPIO DE PIRAJUÍ</t>
  </si>
  <si>
    <t>SECRETÁRIO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</si>
</sst>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5" formatCode="&quot;R$&quot;\ #,##0;\-&quot;R$&quot;\ #,##0"/>
    <numFmt numFmtId="7" formatCode="&quot;R$&quot;\ #,##0.00;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\ &quot;R$&quot;_-;\-* #,##0.00\ &quot;R$&quot;_-;_-* &quot;-&quot;??\ &quot;R$&quot;_-;_-@_-"/>
    <numFmt numFmtId="165" formatCode="_-* #,##0.00\ _R_$_-;\-* #,##0.00\ _R_$_-;_-* &quot;-&quot;??\ _R_$_-;_-@_-"/>
    <numFmt numFmtId="166" formatCode="&quot;E - &quot;00"/>
    <numFmt numFmtId="167" formatCode="_(&quot;R$ &quot;* #,##0.00_);_(&quot;R$ &quot;* \(#,##0.00\);_(&quot;R$ &quot;* &quot;-&quot;??_);_(@_)"/>
    <numFmt numFmtId="168" formatCode="_([$€-2]* #,##0.00_);_([$€-2]* \(#,##0.00\);_([$€-2]* &quot;-&quot;??_)"/>
    <numFmt numFmtId="169" formatCode="_(&quot;Cr$&quot;* #,##0.00_);_(&quot;Cr$&quot;* \(#,##0.00\);_(&quot;Cr$&quot;* &quot;-&quot;??_);_(@_)"/>
    <numFmt numFmtId="170" formatCode="_(\$* #,##0_);_(\$* \(#,##0\);_(\$* &quot;-&quot;_);_(@_)"/>
    <numFmt numFmtId="171" formatCode="_(\$* #,##0.00_);_(\$* \(#,##0.00\);_(\$* &quot;-&quot;??_);_(@_)"/>
    <numFmt numFmtId="172" formatCode="#\,##0.00"/>
    <numFmt numFmtId="173" formatCode="#\,##0."/>
    <numFmt numFmtId="174" formatCode="\$#.00"/>
    <numFmt numFmtId="175" formatCode="\$#."/>
    <numFmt numFmtId="176" formatCode="_([$€]* #,##0.00_);_([$€]* \(#,##0.00\);_([$€]* &quot;-&quot;??_);_(@_)"/>
    <numFmt numFmtId="177" formatCode="_(* #,##0.00_);_(* \(#,##0.00\);_(* \-??_);_(@_)"/>
    <numFmt numFmtId="178" formatCode="#.00"/>
    <numFmt numFmtId="179" formatCode="&quot;Sim&quot;;&quot;Sim&quot;;&quot;Não&quot;"/>
    <numFmt numFmtId="180" formatCode="%#.00"/>
    <numFmt numFmtId="181" formatCode="#."/>
    <numFmt numFmtId="182" formatCode="_-* #,##0.00_-;\-* #,##0.00_-;_-* \-??_-;_-@_-"/>
    <numFmt numFmtId="183" formatCode="_(&quot;R$&quot;\ * #,##0.00_);_(&quot;R$&quot;\ * \(#,##0.00\);_(&quot;R$&quot;\ * &quot;-&quot;??_);_(@_)"/>
    <numFmt numFmtId="184" formatCode="[$R$-416]\ #,##0.00;[Red]\-[$R$-416]\ #,##0.00"/>
    <numFmt numFmtId="185" formatCode="#,##0\ ;&quot; (&quot;#,##0\);&quot; -&quot;#\ ;@\ "/>
    <numFmt numFmtId="186" formatCode="#,##0.00&quot; &quot;;&quot; (&quot;#,##0.00&quot;)&quot;;&quot; -&quot;#&quot; &quot;;@&quot; &quot;"/>
    <numFmt numFmtId="187" formatCode="#,##0.00&quot; &quot;;&quot;-&quot;#,##0.00&quot; &quot;;&quot; -&quot;#&quot; &quot;;@&quot; &quot;"/>
    <numFmt numFmtId="188" formatCode="0\ \.0\ \.00"/>
    <numFmt numFmtId="189" formatCode="0\ \.0\ \.0"/>
    <numFmt numFmtId="190" formatCode="[$R$-416]&quot; &quot;#,##0.00;[Red]&quot;-&quot;[$R$-416]&quot; &quot;#,##0.00"/>
    <numFmt numFmtId="191" formatCode="_(* #\,##0\.00_);_(* \(#\,##0\.00\);_(* &quot;-&quot;??_);_(@_)"/>
    <numFmt numFmtId="192" formatCode="#,##0.00\ ;&quot; (&quot;#,##0.00\);&quot; -&quot;#\ ;@\ "/>
    <numFmt numFmtId="193" formatCode="0_)"/>
    <numFmt numFmtId="194" formatCode="General_)"/>
  </numFmts>
  <fonts count="10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i/>
      <sz val="11"/>
      <color indexed="62"/>
      <name val="Times New Roman"/>
      <family val="1"/>
    </font>
    <font>
      <sz val="10"/>
      <name val="Helv"/>
      <charset val="204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Times New Roman"/>
      <family val="1"/>
    </font>
    <font>
      <b/>
      <sz val="18"/>
      <color indexed="56"/>
      <name val="Cambria"/>
      <family val="2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34"/>
      <scheme val="minor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Times New Roman"/>
      <family val="1"/>
    </font>
    <font>
      <sz val="9"/>
      <color indexed="10"/>
      <name val="Geneva"/>
    </font>
    <font>
      <sz val="10"/>
      <color indexed="8"/>
      <name val="Tahoma"/>
      <family val="2"/>
    </font>
    <font>
      <sz val="10"/>
      <color indexed="9"/>
      <name val="Tahoma"/>
      <family val="2"/>
    </font>
    <font>
      <b/>
      <sz val="10"/>
      <color indexed="8"/>
      <name val="Arial"/>
      <family val="2"/>
    </font>
    <font>
      <sz val="10"/>
      <color indexed="17"/>
      <name val="Tahoma"/>
      <family val="2"/>
    </font>
    <font>
      <b/>
      <sz val="10"/>
      <color indexed="10"/>
      <name val="Tahoma"/>
      <family val="2"/>
    </font>
    <font>
      <b/>
      <sz val="10"/>
      <color indexed="9"/>
      <name val="Tahoma"/>
      <family val="2"/>
    </font>
    <font>
      <sz val="10"/>
      <color indexed="10"/>
      <name val="Tahoma"/>
      <family val="2"/>
    </font>
    <font>
      <sz val="1"/>
      <color indexed="8"/>
      <name val="Courier"/>
      <family val="3"/>
    </font>
    <font>
      <sz val="10"/>
      <color indexed="62"/>
      <name val="Tahoma"/>
      <family val="2"/>
    </font>
    <font>
      <u/>
      <sz val="6"/>
      <color indexed="12"/>
      <name val="Arial"/>
      <family val="2"/>
    </font>
    <font>
      <sz val="10"/>
      <color indexed="20"/>
      <name val="Tahoma"/>
      <family val="2"/>
    </font>
    <font>
      <sz val="10"/>
      <color indexed="19"/>
      <name val="Tahoma"/>
      <family val="2"/>
    </font>
    <font>
      <sz val="10"/>
      <color theme="1"/>
      <name val="Tahoma"/>
      <family val="2"/>
    </font>
    <font>
      <b/>
      <sz val="8"/>
      <name val="Times New Roman"/>
      <family val="1"/>
    </font>
    <font>
      <b/>
      <sz val="10"/>
      <color indexed="63"/>
      <name val="Tahoma"/>
      <family val="2"/>
    </font>
    <font>
      <sz val="10"/>
      <color rgb="FF000000"/>
      <name val="Calibri"/>
      <family val="2"/>
      <charset val="1"/>
    </font>
    <font>
      <i/>
      <sz val="10"/>
      <color indexed="23"/>
      <name val="Tahoma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b/>
      <sz val="1"/>
      <color indexed="8"/>
      <name val="Courier"/>
      <family val="3"/>
    </font>
    <font>
      <b/>
      <sz val="10"/>
      <color indexed="8"/>
      <name val="Tahoma"/>
      <family val="2"/>
    </font>
    <font>
      <u/>
      <sz val="10"/>
      <name val="Arial"/>
      <family val="2"/>
    </font>
    <font>
      <sz val="8"/>
      <color indexed="9"/>
      <name val="Arial"/>
      <family val="2"/>
    </font>
    <font>
      <b/>
      <sz val="16"/>
      <color indexed="24"/>
      <name val="Arial"/>
      <family val="2"/>
    </font>
    <font>
      <b/>
      <sz val="12"/>
      <color indexed="24"/>
      <name val="Arial"/>
      <family val="2"/>
    </font>
    <font>
      <sz val="10"/>
      <name val="Helv"/>
    </font>
    <font>
      <sz val="10"/>
      <color indexed="24"/>
      <name val="Arial"/>
      <family val="2"/>
    </font>
    <font>
      <sz val="10"/>
      <name val="Courier"/>
      <family val="3"/>
    </font>
    <font>
      <sz val="10"/>
      <name val="Univers"/>
      <family val="2"/>
    </font>
    <font>
      <sz val="10"/>
      <name val="Univers"/>
    </font>
    <font>
      <sz val="12"/>
      <name val="Times New Roman"/>
      <family val="1"/>
    </font>
    <font>
      <sz val="8"/>
      <color indexed="15"/>
      <name val="Arial"/>
      <family val="2"/>
    </font>
    <font>
      <sz val="10"/>
      <name val="Arial Unicode MS"/>
      <family val="2"/>
    </font>
    <font>
      <sz val="10"/>
      <name val="Geneva"/>
    </font>
    <font>
      <b/>
      <u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20"/>
      <color theme="0"/>
      <name val="Times New Roman"/>
      <family val="1"/>
    </font>
    <font>
      <i/>
      <sz val="10"/>
      <color theme="0"/>
      <name val="Times New Roman"/>
      <family val="1"/>
    </font>
    <font>
      <i/>
      <u/>
      <sz val="11"/>
      <color theme="0"/>
      <name val="Times New Roman"/>
      <family val="1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36"/>
      <color rgb="FF000099"/>
      <name val="Lucida Fax"/>
      <family val="1"/>
    </font>
    <font>
      <b/>
      <sz val="42"/>
      <color rgb="FF000099"/>
      <name val="Lucida Fax"/>
      <family val="1"/>
    </font>
  </fonts>
  <fills count="8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3"/>
        <bgColor indexed="3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36"/>
      </patternFill>
    </fill>
    <fill>
      <patternFill patternType="solid">
        <fgColor indexed="50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2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4" fillId="0" borderId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7" fillId="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7" fillId="11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7" fillId="13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7" fillId="17" borderId="0" applyNumberFormat="0" applyBorder="0" applyAlignment="0" applyProtection="0"/>
    <xf numFmtId="0" fontId="15" fillId="32" borderId="0" applyNumberFormat="0" applyBorder="0" applyAlignment="0" applyProtection="0"/>
    <xf numFmtId="0" fontId="15" fillId="2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35" borderId="0" applyNumberFormat="0" applyBorder="0" applyAlignment="0" applyProtection="0"/>
    <xf numFmtId="0" fontId="7" fillId="9" borderId="0" applyNumberFormat="0" applyBorder="0" applyAlignment="0" applyProtection="0"/>
    <xf numFmtId="0" fontId="15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15" fillId="33" borderId="0" applyNumberFormat="0" applyBorder="0" applyAlignment="0" applyProtection="0"/>
    <xf numFmtId="0" fontId="7" fillId="12" borderId="0" applyNumberFormat="0" applyBorder="0" applyAlignment="0" applyProtection="0"/>
    <xf numFmtId="0" fontId="15" fillId="36" borderId="0" applyNumberFormat="0" applyBorder="0" applyAlignment="0" applyProtection="0"/>
    <xf numFmtId="0" fontId="7" fillId="14" borderId="0" applyNumberFormat="0" applyBorder="0" applyAlignment="0" applyProtection="0"/>
    <xf numFmtId="0" fontId="15" fillId="36" borderId="0" applyNumberFormat="0" applyBorder="0" applyAlignment="0" applyProtection="0"/>
    <xf numFmtId="0" fontId="15" fillId="32" borderId="0" applyNumberFormat="0" applyBorder="0" applyAlignment="0" applyProtection="0"/>
    <xf numFmtId="0" fontId="7" fillId="18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7" borderId="0" applyNumberFormat="0" applyBorder="0" applyAlignment="0" applyProtection="0"/>
    <xf numFmtId="0" fontId="7" fillId="23" borderId="0" applyNumberFormat="0" applyBorder="0" applyAlignment="0" applyProtection="0"/>
    <xf numFmtId="0" fontId="15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9" borderId="0" applyNumberFormat="0" applyBorder="0" applyAlignment="0" applyProtection="0"/>
    <xf numFmtId="0" fontId="18" fillId="38" borderId="0" applyNumberFormat="0" applyBorder="0" applyAlignment="0" applyProtection="0"/>
    <xf numFmtId="0" fontId="18" fillId="26" borderId="0" applyNumberFormat="0" applyBorder="0" applyAlignment="0" applyProtection="0"/>
    <xf numFmtId="0" fontId="18" fillId="40" borderId="0" applyNumberFormat="0" applyBorder="0" applyAlignment="0" applyProtection="0"/>
    <xf numFmtId="0" fontId="13" fillId="10" borderId="0" applyNumberFormat="0" applyBorder="0" applyAlignment="0" applyProtection="0"/>
    <xf numFmtId="0" fontId="18" fillId="40" borderId="0" applyNumberFormat="0" applyBorder="0" applyAlignment="0" applyProtection="0"/>
    <xf numFmtId="0" fontId="18" fillId="33" borderId="0" applyNumberFormat="0" applyBorder="0" applyAlignment="0" applyProtection="0"/>
    <xf numFmtId="0" fontId="18" fillId="36" borderId="0" applyNumberFormat="0" applyBorder="0" applyAlignment="0" applyProtection="0"/>
    <xf numFmtId="0" fontId="13" fillId="15" borderId="0" applyNumberFormat="0" applyBorder="0" applyAlignment="0" applyProtection="0"/>
    <xf numFmtId="0" fontId="18" fillId="36" borderId="0" applyNumberFormat="0" applyBorder="0" applyAlignment="0" applyProtection="0"/>
    <xf numFmtId="0" fontId="18" fillId="41" borderId="0" applyNumberFormat="0" applyBorder="0" applyAlignment="0" applyProtection="0"/>
    <xf numFmtId="0" fontId="13" fillId="19" borderId="0" applyNumberFormat="0" applyBorder="0" applyAlignment="0" applyProtection="0"/>
    <xf numFmtId="0" fontId="18" fillId="41" borderId="0" applyNumberFormat="0" applyBorder="0" applyAlignment="0" applyProtection="0"/>
    <xf numFmtId="0" fontId="18" fillId="38" borderId="0" applyNumberFormat="0" applyBorder="0" applyAlignment="0" applyProtection="0"/>
    <xf numFmtId="0" fontId="18" fillId="42" borderId="0" applyNumberFormat="0" applyBorder="0" applyAlignment="0" applyProtection="0"/>
    <xf numFmtId="0" fontId="13" fillId="24" borderId="0" applyNumberFormat="0" applyBorder="0" applyAlignment="0" applyProtection="0"/>
    <xf numFmtId="0" fontId="18" fillId="42" borderId="0" applyNumberFormat="0" applyBorder="0" applyAlignment="0" applyProtection="0"/>
    <xf numFmtId="0" fontId="18" fillId="38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38" borderId="0" applyNumberFormat="0" applyBorder="0" applyAlignment="0" applyProtection="0"/>
    <xf numFmtId="0" fontId="18" fillId="46" borderId="0" applyNumberFormat="0" applyBorder="0" applyAlignment="0" applyProtection="0"/>
    <xf numFmtId="0" fontId="19" fillId="30" borderId="0" applyNumberFormat="0" applyBorder="0" applyAlignment="0" applyProtection="0"/>
    <xf numFmtId="0" fontId="23" fillId="31" borderId="0" applyNumberFormat="0" applyBorder="0" applyAlignment="0" applyProtection="0"/>
    <xf numFmtId="0" fontId="20" fillId="25" borderId="10" applyNumberFormat="0" applyAlignment="0" applyProtection="0"/>
    <xf numFmtId="0" fontId="20" fillId="25" borderId="10" applyNumberFormat="0" applyAlignment="0" applyProtection="0"/>
    <xf numFmtId="0" fontId="20" fillId="39" borderId="10" applyNumberFormat="0" applyAlignment="0" applyProtection="0"/>
    <xf numFmtId="0" fontId="12" fillId="5" borderId="6" applyNumberFormat="0" applyAlignment="0" applyProtection="0"/>
    <xf numFmtId="0" fontId="20" fillId="39" borderId="10" applyNumberFormat="0" applyAlignment="0" applyProtection="0"/>
    <xf numFmtId="0" fontId="21" fillId="47" borderId="11" applyNumberFormat="0" applyAlignment="0" applyProtection="0"/>
    <xf numFmtId="0" fontId="28" fillId="0" borderId="12" applyNumberFormat="0" applyFill="0" applyAlignment="0" applyProtection="0"/>
    <xf numFmtId="0" fontId="21" fillId="47" borderId="11" applyNumberFormat="0" applyAlignment="0" applyProtection="0"/>
    <xf numFmtId="0" fontId="40" fillId="0" borderId="0">
      <alignment vertical="center" wrapText="1"/>
    </xf>
    <xf numFmtId="0" fontId="18" fillId="48" borderId="0" applyNumberFormat="0" applyBorder="0" applyAlignment="0" applyProtection="0"/>
    <xf numFmtId="0" fontId="13" fillId="7" borderId="0" applyNumberFormat="0" applyBorder="0" applyAlignment="0" applyProtection="0"/>
    <xf numFmtId="0" fontId="18" fillId="48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1" borderId="0" applyNumberFormat="0" applyBorder="0" applyAlignment="0" applyProtection="0"/>
    <xf numFmtId="0" fontId="13" fillId="16" borderId="0" applyNumberFormat="0" applyBorder="0" applyAlignment="0" applyProtection="0"/>
    <xf numFmtId="0" fontId="18" fillId="41" borderId="0" applyNumberFormat="0" applyBorder="0" applyAlignment="0" applyProtection="0"/>
    <xf numFmtId="0" fontId="18" fillId="38" borderId="0" applyNumberFormat="0" applyBorder="0" applyAlignment="0" applyProtection="0"/>
    <xf numFmtId="0" fontId="18" fillId="46" borderId="0" applyNumberFormat="0" applyBorder="0" applyAlignment="0" applyProtection="0"/>
    <xf numFmtId="0" fontId="27" fillId="26" borderId="10" applyNumberFormat="0" applyAlignment="0" applyProtection="0"/>
    <xf numFmtId="0" fontId="41" fillId="0" borderId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6" fillId="0" borderId="0"/>
    <xf numFmtId="0" fontId="22" fillId="0" borderId="0" applyNumberFormat="0" applyFill="0" applyBorder="0" applyAlignment="0" applyProtection="0"/>
    <xf numFmtId="40" fontId="16" fillId="0" borderId="0">
      <alignment vertical="center" wrapText="1"/>
    </xf>
    <xf numFmtId="40" fontId="16" fillId="0" borderId="0">
      <alignment vertical="center" wrapText="1"/>
    </xf>
    <xf numFmtId="40" fontId="16" fillId="0" borderId="0">
      <alignment vertical="center" wrapText="1"/>
    </xf>
    <xf numFmtId="0" fontId="23" fillId="31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9" fillId="30" borderId="0" applyNumberFormat="0" applyBorder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8" fillId="0" borderId="12" applyNumberFormat="0" applyFill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71" fontId="3" fillId="0" borderId="0"/>
    <xf numFmtId="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16" fillId="0" borderId="0" applyNumberFormat="0" applyFont="0" applyFill="0" applyBorder="0" applyAlignment="0" applyProtection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3" fillId="0" borderId="0"/>
    <xf numFmtId="0" fontId="16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49" fillId="0" borderId="0">
      <alignment vertical="center"/>
    </xf>
    <xf numFmtId="0" fontId="16" fillId="0" borderId="0"/>
    <xf numFmtId="0" fontId="39" fillId="0" borderId="0"/>
    <xf numFmtId="0" fontId="16" fillId="0" borderId="0"/>
    <xf numFmtId="0" fontId="48" fillId="0" borderId="0"/>
    <xf numFmtId="0" fontId="48" fillId="0" borderId="0"/>
    <xf numFmtId="0" fontId="16" fillId="0" borderId="0">
      <alignment vertical="center"/>
    </xf>
    <xf numFmtId="0" fontId="48" fillId="0" borderId="0"/>
    <xf numFmtId="0" fontId="16" fillId="0" borderId="0"/>
    <xf numFmtId="0" fontId="16" fillId="0" borderId="0"/>
    <xf numFmtId="0" fontId="48" fillId="0" borderId="0"/>
    <xf numFmtId="0" fontId="16" fillId="0" borderId="0">
      <alignment vertical="center"/>
    </xf>
    <xf numFmtId="0" fontId="7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 applyNumberFormat="0" applyFont="0" applyFill="0" applyBorder="0" applyAlignment="0" applyProtection="0">
      <alignment vertical="top"/>
    </xf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 applyProtection="0"/>
    <xf numFmtId="0" fontId="7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16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  <xf numFmtId="0" fontId="16" fillId="0" borderId="0"/>
    <xf numFmtId="0" fontId="16" fillId="0" borderId="0"/>
    <xf numFmtId="0" fontId="7" fillId="0" borderId="0"/>
    <xf numFmtId="0" fontId="3" fillId="0" borderId="0"/>
    <xf numFmtId="0" fontId="16" fillId="0" borderId="0"/>
    <xf numFmtId="0" fontId="7" fillId="0" borderId="0"/>
    <xf numFmtId="0" fontId="16" fillId="0" borderId="0"/>
    <xf numFmtId="0" fontId="7" fillId="0" borderId="0"/>
    <xf numFmtId="0" fontId="16" fillId="0" borderId="0"/>
    <xf numFmtId="0" fontId="3" fillId="0" borderId="0"/>
    <xf numFmtId="0" fontId="7" fillId="0" borderId="0"/>
    <xf numFmtId="0" fontId="16" fillId="0" borderId="0"/>
    <xf numFmtId="0" fontId="16" fillId="0" borderId="0"/>
    <xf numFmtId="0" fontId="49" fillId="0" borderId="0">
      <alignment vertical="center"/>
    </xf>
    <xf numFmtId="0" fontId="43" fillId="0" borderId="0"/>
    <xf numFmtId="0" fontId="16" fillId="0" borderId="0"/>
    <xf numFmtId="0" fontId="43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6" fillId="0" borderId="0">
      <alignment vertical="center"/>
    </xf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16" fillId="0" borderId="0"/>
    <xf numFmtId="0" fontId="7" fillId="0" borderId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16" fillId="27" borderId="16" applyNumberFormat="0" applyFont="0" applyAlignment="0" applyProtection="0"/>
    <xf numFmtId="0" fontId="7" fillId="6" borderId="8" applyNumberFormat="0" applyFont="0" applyAlignment="0" applyProtection="0"/>
    <xf numFmtId="0" fontId="16" fillId="27" borderId="16" applyNumberFormat="0" applyFont="0" applyAlignment="0" applyProtection="0"/>
    <xf numFmtId="0" fontId="7" fillId="6" borderId="8" applyNumberFormat="0" applyFont="0" applyAlignment="0" applyProtection="0"/>
    <xf numFmtId="0" fontId="16" fillId="27" borderId="16" applyNumberFormat="0" applyFont="0" applyAlignment="0" applyProtection="0"/>
    <xf numFmtId="0" fontId="16" fillId="27" borderId="16" applyNumberFormat="0" applyFont="0" applyAlignment="0" applyProtection="0"/>
    <xf numFmtId="0" fontId="16" fillId="27" borderId="16" applyNumberFormat="0" applyFont="0" applyAlignment="0" applyProtection="0"/>
    <xf numFmtId="0" fontId="16" fillId="27" borderId="16" applyNumberFormat="0" applyFont="0" applyAlignment="0" applyProtection="0"/>
    <xf numFmtId="0" fontId="30" fillId="25" borderId="17" applyNumberFormat="0" applyAlignment="0" applyProtection="0"/>
    <xf numFmtId="0" fontId="30" fillId="25" borderId="17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ill="0" applyBorder="0" applyAlignment="0" applyProtection="0"/>
    <xf numFmtId="9" fontId="44" fillId="0" borderId="0" applyFont="0" applyFill="0" applyBorder="0" applyAlignment="0" applyProtection="0"/>
    <xf numFmtId="9" fontId="16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0" fillId="39" borderId="17" applyNumberFormat="0" applyAlignment="0" applyProtection="0"/>
    <xf numFmtId="0" fontId="11" fillId="5" borderId="7" applyNumberFormat="0" applyAlignment="0" applyProtection="0"/>
    <xf numFmtId="0" fontId="30" fillId="39" borderId="17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8" fillId="0" borderId="3" applyNumberFormat="0" applyFill="0" applyAlignment="0" applyProtection="0"/>
    <xf numFmtId="0" fontId="35" fillId="0" borderId="18" applyNumberFormat="0" applyFill="0" applyAlignment="0" applyProtection="0"/>
    <xf numFmtId="0" fontId="36" fillId="0" borderId="14" applyNumberFormat="0" applyFill="0" applyAlignment="0" applyProtection="0"/>
    <xf numFmtId="0" fontId="9" fillId="0" borderId="4" applyNumberFormat="0" applyFill="0" applyAlignment="0" applyProtection="0"/>
    <xf numFmtId="0" fontId="36" fillId="0" borderId="14" applyNumberFormat="0" applyFill="0" applyAlignment="0" applyProtection="0"/>
    <xf numFmtId="0" fontId="37" fillId="0" borderId="19" applyNumberFormat="0" applyFill="0" applyAlignment="0" applyProtection="0"/>
    <xf numFmtId="0" fontId="10" fillId="0" borderId="5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1" fillId="0" borderId="9" applyNumberFormat="0" applyFill="0" applyAlignment="0" applyProtection="0"/>
    <xf numFmtId="0" fontId="38" fillId="0" borderId="20" applyNumberFormat="0" applyFill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" fillId="0" borderId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0"/>
    <xf numFmtId="43" fontId="16" fillId="0" borderId="0" applyFill="0" applyBorder="0" applyAlignment="0" applyProtection="0"/>
    <xf numFmtId="9" fontId="16" fillId="0" borderId="0" applyFont="0" applyFill="0" applyBorder="0" applyAlignment="0" applyProtection="0"/>
    <xf numFmtId="0" fontId="54" fillId="0" borderId="0"/>
    <xf numFmtId="0" fontId="16" fillId="0" borderId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55" fillId="4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55" fillId="50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55" fillId="51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55" fillId="52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55" fillId="53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55" fillId="51" borderId="0" applyNumberFormat="0" applyBorder="0" applyAlignment="0" applyProtection="0"/>
    <xf numFmtId="0" fontId="7" fillId="2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55" fillId="5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55" fillId="50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55" fillId="5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55" fillId="55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55" fillId="53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55" fillId="51" borderId="0" applyNumberFormat="0" applyBorder="0" applyAlignment="0" applyProtection="0"/>
    <xf numFmtId="0" fontId="7" fillId="23" borderId="0" applyNumberFormat="0" applyBorder="0" applyAlignment="0" applyProtection="0"/>
    <xf numFmtId="0" fontId="56" fillId="53" borderId="0" applyNumberFormat="0" applyBorder="0" applyAlignment="0" applyProtection="0"/>
    <xf numFmtId="0" fontId="56" fillId="56" borderId="0" applyNumberFormat="0" applyBorder="0" applyAlignment="0" applyProtection="0"/>
    <xf numFmtId="0" fontId="56" fillId="57" borderId="0" applyNumberFormat="0" applyBorder="0" applyAlignment="0" applyProtection="0"/>
    <xf numFmtId="0" fontId="56" fillId="55" borderId="0" applyNumberFormat="0" applyBorder="0" applyAlignment="0" applyProtection="0"/>
    <xf numFmtId="0" fontId="56" fillId="53" borderId="0" applyNumberFormat="0" applyBorder="0" applyAlignment="0" applyProtection="0"/>
    <xf numFmtId="0" fontId="56" fillId="50" borderId="0" applyNumberFormat="0" applyBorder="0" applyAlignment="0" applyProtection="0"/>
    <xf numFmtId="0" fontId="57" fillId="0" borderId="0" applyNumberFormat="0" applyFont="0" applyBorder="0" applyAlignment="0"/>
    <xf numFmtId="0" fontId="58" fillId="53" borderId="0" applyNumberFormat="0" applyBorder="0" applyAlignment="0" applyProtection="0"/>
    <xf numFmtId="0" fontId="59" fillId="58" borderId="10" applyNumberFormat="0" applyAlignment="0" applyProtection="0"/>
    <xf numFmtId="0" fontId="60" fillId="59" borderId="11" applyNumberFormat="0" applyAlignment="0" applyProtection="0"/>
    <xf numFmtId="0" fontId="61" fillId="0" borderId="30" applyNumberFormat="0" applyFill="0" applyAlignment="0" applyProtection="0"/>
    <xf numFmtId="172" fontId="62" fillId="0" borderId="0">
      <protection locked="0"/>
    </xf>
    <xf numFmtId="41" fontId="16" fillId="0" borderId="0" applyFont="0" applyFill="0" applyBorder="0" applyAlignment="0" applyProtection="0"/>
    <xf numFmtId="173" fontId="62" fillId="0" borderId="0">
      <protection locked="0"/>
    </xf>
    <xf numFmtId="174" fontId="62" fillId="0" borderId="0">
      <protection locked="0"/>
    </xf>
    <xf numFmtId="42" fontId="16" fillId="0" borderId="0" applyFont="0" applyFill="0" applyBorder="0" applyAlignment="0" applyProtection="0"/>
    <xf numFmtId="175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56" fillId="60" borderId="0" applyNumberFormat="0" applyBorder="0" applyAlignment="0" applyProtection="0"/>
    <xf numFmtId="0" fontId="56" fillId="56" borderId="0" applyNumberFormat="0" applyBorder="0" applyAlignment="0" applyProtection="0"/>
    <xf numFmtId="0" fontId="56" fillId="57" borderId="0" applyNumberFormat="0" applyBorder="0" applyAlignment="0" applyProtection="0"/>
    <xf numFmtId="0" fontId="56" fillId="61" borderId="0" applyNumberFormat="0" applyBorder="0" applyAlignment="0" applyProtection="0"/>
    <xf numFmtId="0" fontId="56" fillId="62" borderId="0" applyNumberFormat="0" applyBorder="0" applyAlignment="0" applyProtection="0"/>
    <xf numFmtId="0" fontId="56" fillId="63" borderId="0" applyNumberFormat="0" applyBorder="0" applyAlignment="0" applyProtection="0"/>
    <xf numFmtId="0" fontId="63" fillId="54" borderId="10" applyNumberForma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6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7" fontId="15" fillId="0" borderId="0"/>
    <xf numFmtId="0" fontId="55" fillId="0" borderId="0"/>
    <xf numFmtId="0" fontId="15" fillId="0" borderId="0"/>
    <xf numFmtId="9" fontId="15" fillId="0" borderId="0"/>
    <xf numFmtId="178" fontId="62" fillId="0" borderId="0">
      <protection locked="0"/>
    </xf>
    <xf numFmtId="178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6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9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7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6" fillId="0" borderId="0" applyFill="0" applyBorder="0" applyAlignment="0" applyProtection="0"/>
    <xf numFmtId="167" fontId="16" fillId="0" borderId="0" applyFill="0" applyBorder="0" applyAlignment="0" applyProtection="0"/>
    <xf numFmtId="0" fontId="66" fillId="5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3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16" fillId="51" borderId="16" applyNumberFormat="0" applyAlignment="0" applyProtection="0"/>
    <xf numFmtId="180" fontId="62" fillId="0" borderId="0">
      <protection locked="0"/>
    </xf>
    <xf numFmtId="180" fontId="62" fillId="0" borderId="0">
      <protection locked="0"/>
    </xf>
    <xf numFmtId="0" fontId="68" fillId="0" borderId="31" applyNumberFormat="0" applyFont="0" applyBorder="0" applyAlignment="0"/>
    <xf numFmtId="4" fontId="62" fillId="0" borderId="0">
      <protection locked="0"/>
    </xf>
    <xf numFmtId="172" fontId="62" fillId="0" borderId="0">
      <protection locked="0"/>
    </xf>
    <xf numFmtId="172" fontId="62" fillId="0" borderId="0">
      <protection locked="0"/>
    </xf>
    <xf numFmtId="172" fontId="62" fillId="0" borderId="0">
      <protection locked="0"/>
    </xf>
    <xf numFmtId="172" fontId="62" fillId="0" borderId="0">
      <protection locked="0"/>
    </xf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0" fontId="69" fillId="58" borderId="17" applyNumberFormat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5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" fillId="0" borderId="0" applyFill="0" applyBorder="0" applyAlignment="0" applyProtection="0"/>
    <xf numFmtId="5" fontId="15" fillId="0" borderId="0" applyFill="0" applyBorder="0" applyAlignment="0" applyProtection="0"/>
    <xf numFmtId="177" fontId="15" fillId="0" borderId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0" fillId="0" borderId="0"/>
    <xf numFmtId="0" fontId="6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2" fillId="0" borderId="32" applyNumberFormat="0" applyFill="0" applyAlignment="0" applyProtection="0"/>
    <xf numFmtId="0" fontId="31" fillId="0" borderId="0" applyNumberFormat="0" applyFill="0" applyBorder="0" applyAlignment="0" applyProtection="0"/>
    <xf numFmtId="0" fontId="72" fillId="0" borderId="32" applyNumberFormat="0" applyFill="0" applyAlignment="0" applyProtection="0"/>
    <xf numFmtId="0" fontId="35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4" fillId="0" borderId="34" applyNumberFormat="0" applyFill="0" applyAlignment="0" applyProtection="0"/>
    <xf numFmtId="0" fontId="74" fillId="0" borderId="0" applyNumberFormat="0" applyFill="0" applyBorder="0" applyAlignment="0" applyProtection="0"/>
    <xf numFmtId="181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181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0" fontId="76" fillId="0" borderId="35" applyNumberFormat="0" applyFill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16" fillId="0" borderId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91" fillId="0" borderId="0" applyNumberFormat="0" applyBorder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8" fillId="40" borderId="0" applyNumberFormat="0" applyBorder="0" applyAlignment="0" applyProtection="0"/>
    <xf numFmtId="0" fontId="18" fillId="33" borderId="0" applyNumberFormat="0" applyBorder="0" applyAlignment="0" applyProtection="0"/>
    <xf numFmtId="0" fontId="18" fillId="36" borderId="0" applyNumberFormat="0" applyBorder="0" applyAlignment="0" applyProtection="0"/>
    <xf numFmtId="0" fontId="18" fillId="41" borderId="0" applyNumberFormat="0" applyBorder="0" applyAlignment="0" applyProtection="0"/>
    <xf numFmtId="0" fontId="18" fillId="38" borderId="0" applyNumberFormat="0" applyBorder="0" applyAlignment="0" applyProtection="0"/>
    <xf numFmtId="0" fontId="18" fillId="42" borderId="0" applyNumberFormat="0" applyBorder="0" applyAlignment="0" applyProtection="0"/>
    <xf numFmtId="0" fontId="91" fillId="0" borderId="0" applyNumberFormat="0" applyBorder="0" applyProtection="0"/>
    <xf numFmtId="0" fontId="15" fillId="65" borderId="0" applyNumberFormat="0" applyBorder="0" applyAlignment="0" applyProtection="0"/>
    <xf numFmtId="0" fontId="15" fillId="65" borderId="0" applyNumberFormat="0" applyBorder="0" applyAlignment="0" applyProtection="0"/>
    <xf numFmtId="0" fontId="18" fillId="66" borderId="0" applyNumberFormat="0" applyBorder="0" applyAlignment="0" applyProtection="0"/>
    <xf numFmtId="0" fontId="18" fillId="48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18" fillId="69" borderId="0" applyNumberFormat="0" applyBorder="0" applyAlignment="0" applyProtection="0"/>
    <xf numFmtId="0" fontId="18" fillId="43" borderId="0" applyNumberFormat="0" applyBorder="0" applyAlignment="0" applyProtection="0"/>
    <xf numFmtId="0" fontId="15" fillId="67" borderId="0" applyNumberFormat="0" applyBorder="0" applyAlignment="0" applyProtection="0"/>
    <xf numFmtId="0" fontId="15" fillId="70" borderId="0" applyNumberFormat="0" applyBorder="0" applyAlignment="0" applyProtection="0"/>
    <xf numFmtId="0" fontId="18" fillId="68" borderId="0" applyNumberFormat="0" applyBorder="0" applyAlignment="0" applyProtection="0"/>
    <xf numFmtId="0" fontId="18" fillId="44" borderId="0" applyNumberFormat="0" applyBorder="0" applyAlignment="0" applyProtection="0"/>
    <xf numFmtId="0" fontId="15" fillId="65" borderId="0" applyNumberFormat="0" applyBorder="0" applyAlignment="0" applyProtection="0"/>
    <xf numFmtId="0" fontId="15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41" borderId="0" applyNumberFormat="0" applyBorder="0" applyAlignment="0" applyProtection="0"/>
    <xf numFmtId="0" fontId="15" fillId="71" borderId="0" applyNumberFormat="0" applyBorder="0" applyAlignment="0" applyProtection="0"/>
    <xf numFmtId="0" fontId="15" fillId="65" borderId="0" applyNumberFormat="0" applyBorder="0" applyAlignment="0" applyProtection="0"/>
    <xf numFmtId="0" fontId="18" fillId="66" borderId="0" applyNumberFormat="0" applyBorder="0" applyAlignment="0" applyProtection="0"/>
    <xf numFmtId="0" fontId="18" fillId="38" borderId="0" applyNumberFormat="0" applyBorder="0" applyAlignment="0" applyProtection="0"/>
    <xf numFmtId="0" fontId="15" fillId="67" borderId="0" applyNumberFormat="0" applyBorder="0" applyAlignment="0" applyProtection="0"/>
    <xf numFmtId="0" fontId="15" fillId="72" borderId="0" applyNumberFormat="0" applyBorder="0" applyAlignment="0" applyProtection="0"/>
    <xf numFmtId="0" fontId="18" fillId="72" borderId="0" applyNumberFormat="0" applyBorder="0" applyAlignment="0" applyProtection="0"/>
    <xf numFmtId="0" fontId="18" fillId="46" borderId="0" applyNumberFormat="0" applyBorder="0" applyAlignment="0" applyProtection="0"/>
    <xf numFmtId="184" fontId="77" fillId="73" borderId="0" applyBorder="0" applyAlignment="0" applyProtection="0"/>
    <xf numFmtId="0" fontId="23" fillId="31" borderId="0" applyNumberFormat="0" applyBorder="0" applyAlignment="0" applyProtection="0"/>
    <xf numFmtId="185" fontId="78" fillId="58" borderId="36">
      <alignment horizontal="center" vertical="center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0" fillId="39" borderId="10" applyNumberFormat="0" applyAlignment="0" applyProtection="0"/>
    <xf numFmtId="0" fontId="21" fillId="47" borderId="11" applyNumberFormat="0" applyAlignment="0" applyProtection="0"/>
    <xf numFmtId="0" fontId="28" fillId="0" borderId="12" applyNumberFormat="0" applyFill="0" applyAlignment="0" applyProtection="0"/>
    <xf numFmtId="0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81" fillId="0" borderId="0"/>
    <xf numFmtId="3" fontId="82" fillId="0" borderId="0" applyFont="0" applyFill="0" applyBorder="0" applyAlignment="0" applyProtection="0"/>
    <xf numFmtId="0" fontId="81" fillId="0" borderId="0"/>
    <xf numFmtId="3" fontId="33" fillId="63" borderId="0" applyProtection="0">
      <alignment horizontal="center" vertical="center"/>
    </xf>
    <xf numFmtId="0" fontId="16" fillId="0" borderId="0" applyFont="0" applyFill="0" applyProtection="0">
      <alignment vertical="top"/>
    </xf>
    <xf numFmtId="0" fontId="81" fillId="0" borderId="0"/>
    <xf numFmtId="0" fontId="38" fillId="74" borderId="0" applyNumberFormat="0" applyBorder="0" applyAlignment="0" applyProtection="0"/>
    <xf numFmtId="0" fontId="38" fillId="75" borderId="0" applyNumberFormat="0" applyBorder="0" applyAlignment="0" applyProtection="0"/>
    <xf numFmtId="0" fontId="38" fillId="76" borderId="0" applyNumberFormat="0" applyBorder="0" applyAlignment="0" applyProtection="0"/>
    <xf numFmtId="0" fontId="18" fillId="48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1" borderId="0" applyNumberFormat="0" applyBorder="0" applyAlignment="0" applyProtection="0"/>
    <xf numFmtId="0" fontId="18" fillId="38" borderId="0" applyNumberFormat="0" applyBorder="0" applyAlignment="0" applyProtection="0"/>
    <xf numFmtId="0" fontId="18" fillId="46" borderId="0" applyNumberFormat="0" applyBorder="0" applyAlignment="0" applyProtection="0"/>
    <xf numFmtId="0" fontId="27" fillId="26" borderId="10" applyNumberFormat="0" applyAlignment="0" applyProtection="0"/>
    <xf numFmtId="186" fontId="91" fillId="0" borderId="0" applyBorder="0" applyProtection="0"/>
    <xf numFmtId="186" fontId="91" fillId="0" borderId="0" applyBorder="0" applyProtection="0"/>
    <xf numFmtId="0" fontId="91" fillId="0" borderId="0" applyNumberFormat="0" applyBorder="0" applyProtection="0"/>
    <xf numFmtId="187" fontId="92" fillId="0" borderId="0" applyBorder="0" applyProtection="0"/>
    <xf numFmtId="184" fontId="77" fillId="77" borderId="0" applyBorder="0" applyAlignment="0" applyProtection="0"/>
    <xf numFmtId="4" fontId="16" fillId="0" borderId="37">
      <alignment horizontal="right"/>
    </xf>
    <xf numFmtId="188" fontId="17" fillId="0" borderId="0">
      <alignment horizontal="left"/>
    </xf>
    <xf numFmtId="189" fontId="17" fillId="0" borderId="0">
      <alignment horizontal="left"/>
    </xf>
    <xf numFmtId="2" fontId="16" fillId="0" borderId="0" applyFont="0" applyFill="0" applyProtection="0">
      <alignment vertical="top"/>
    </xf>
    <xf numFmtId="0" fontId="93" fillId="0" borderId="0" applyNumberFormat="0" applyBorder="0" applyProtection="0">
      <alignment horizontal="center"/>
    </xf>
    <xf numFmtId="0" fontId="93" fillId="0" borderId="0" applyNumberFormat="0" applyBorder="0" applyProtection="0">
      <alignment horizontal="center" textRotation="90"/>
    </xf>
    <xf numFmtId="184" fontId="77" fillId="78" borderId="0" applyBorder="0" applyAlignment="0" applyProtection="0"/>
    <xf numFmtId="0" fontId="19" fillId="30" borderId="0" applyNumberFormat="0" applyBorder="0" applyAlignment="0" applyProtection="0"/>
    <xf numFmtId="0" fontId="83" fillId="0" borderId="0"/>
    <xf numFmtId="167" fontId="84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83" fontId="16" fillId="0" borderId="0" applyFont="0" applyFill="0" applyBorder="0" applyAlignment="0" applyProtection="0"/>
    <xf numFmtId="3" fontId="16" fillId="0" borderId="0"/>
    <xf numFmtId="169" fontId="16" fillId="0" borderId="0" applyFont="0" applyFill="0" applyBorder="0" applyAlignment="0" applyProtection="0"/>
    <xf numFmtId="4" fontId="86" fillId="63" borderId="38" applyProtection="0">
      <alignment horizontal="right"/>
    </xf>
    <xf numFmtId="0" fontId="29" fillId="34" borderId="0" applyNumberFormat="0" applyBorder="0" applyAlignment="0" applyProtection="0"/>
    <xf numFmtId="185" fontId="87" fillId="79" borderId="36">
      <alignment horizontal="center"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39" fillId="0" borderId="0"/>
    <xf numFmtId="0" fontId="39" fillId="0" borderId="0"/>
    <xf numFmtId="0" fontId="85" fillId="0" borderId="0"/>
    <xf numFmtId="0" fontId="16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8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81" fillId="0" borderId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ill="0" applyAlignment="0" applyProtection="0"/>
    <xf numFmtId="9" fontId="7" fillId="0" borderId="0" applyFont="0" applyFill="0" applyBorder="0" applyAlignment="0" applyProtection="0"/>
    <xf numFmtId="0" fontId="94" fillId="0" borderId="0" applyNumberFormat="0" applyBorder="0" applyProtection="0"/>
    <xf numFmtId="190" fontId="94" fillId="0" borderId="0" applyBorder="0" applyProtection="0"/>
    <xf numFmtId="0" fontId="30" fillId="39" borderId="17" applyNumberFormat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191" fontId="53" fillId="0" borderId="0" applyFont="0" applyFill="0" applyBorder="0" applyAlignment="0" applyProtection="0"/>
    <xf numFmtId="191" fontId="5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89" fillId="0" borderId="0"/>
    <xf numFmtId="0" fontId="3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35" fillId="0" borderId="18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8" fillId="0" borderId="20" applyNumberFormat="0" applyFill="0" applyAlignment="0" applyProtection="0"/>
    <xf numFmtId="43" fontId="8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92" fontId="16" fillId="0" borderId="0" applyFill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6" fillId="0" borderId="0"/>
    <xf numFmtId="193" fontId="90" fillId="0" borderId="0"/>
    <xf numFmtId="9" fontId="7" fillId="0" borderId="0" applyFont="0" applyFill="0" applyBorder="0" applyAlignment="0" applyProtection="0"/>
    <xf numFmtId="0" fontId="7" fillId="0" borderId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4" fillId="0" borderId="0"/>
    <xf numFmtId="0" fontId="7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34" fillId="0" borderId="0"/>
    <xf numFmtId="44" fontId="16" fillId="0" borderId="0" applyFont="0" applyFill="0" applyBorder="0" applyAlignment="0" applyProtection="0"/>
    <xf numFmtId="194" fontId="81" fillId="0" borderId="0"/>
    <xf numFmtId="43" fontId="14" fillId="0" borderId="0" applyFont="0" applyFill="0" applyBorder="0" applyAlignment="0" applyProtection="0"/>
    <xf numFmtId="0" fontId="7" fillId="0" borderId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6" fillId="0" borderId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41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7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5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5" fontId="15" fillId="0" borderId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0" fontId="7" fillId="6" borderId="8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ill="0" applyBorder="0" applyAlignment="0" applyProtection="0"/>
    <xf numFmtId="41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7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5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5" fontId="15" fillId="0" borderId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ill="0" applyBorder="0" applyAlignment="0" applyProtection="0"/>
    <xf numFmtId="41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7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5" fontId="15" fillId="0" borderId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5" fontId="15" fillId="0" borderId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1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62">
    <xf numFmtId="0" fontId="0" fillId="0" borderId="0" xfId="0"/>
    <xf numFmtId="2" fontId="0" fillId="0" borderId="0" xfId="0" applyNumberFormat="1"/>
    <xf numFmtId="0" fontId="7" fillId="0" borderId="0" xfId="3292" applyBorder="1"/>
    <xf numFmtId="0" fontId="7" fillId="0" borderId="28" xfId="3292" applyFill="1" applyBorder="1"/>
    <xf numFmtId="3" fontId="7" fillId="0" borderId="28" xfId="3292" applyNumberFormat="1" applyBorder="1"/>
    <xf numFmtId="4" fontId="7" fillId="0" borderId="28" xfId="3292" applyNumberFormat="1" applyFill="1" applyBorder="1"/>
    <xf numFmtId="0" fontId="99" fillId="81" borderId="28" xfId="3292" applyFont="1" applyFill="1" applyBorder="1" applyAlignment="1">
      <alignment horizontal="center"/>
    </xf>
    <xf numFmtId="3" fontId="99" fillId="81" borderId="28" xfId="3292" applyNumberFormat="1" applyFont="1" applyFill="1" applyBorder="1" applyAlignment="1">
      <alignment horizontal="center"/>
    </xf>
    <xf numFmtId="3" fontId="1" fillId="81" borderId="28" xfId="3292" applyNumberFormat="1" applyFont="1" applyFill="1" applyBorder="1" applyAlignment="1">
      <alignment horizontal="center"/>
    </xf>
    <xf numFmtId="0" fontId="7" fillId="82" borderId="28" xfId="3292" applyFont="1" applyFill="1" applyBorder="1"/>
    <xf numFmtId="43" fontId="51" fillId="3" borderId="22" xfId="493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7" fillId="3" borderId="28" xfId="3292" applyNumberFormat="1" applyFill="1" applyBorder="1"/>
    <xf numFmtId="0" fontId="0" fillId="3" borderId="51" xfId="0" applyFill="1" applyBorder="1"/>
    <xf numFmtId="0" fontId="0" fillId="3" borderId="52" xfId="0" applyFill="1" applyBorder="1"/>
    <xf numFmtId="4" fontId="1" fillId="3" borderId="28" xfId="0" applyNumberFormat="1" applyFont="1" applyFill="1" applyBorder="1" applyAlignment="1"/>
    <xf numFmtId="0" fontId="95" fillId="0" borderId="28" xfId="188" applyFont="1" applyFill="1" applyBorder="1" applyAlignment="1">
      <alignment horizontal="center" vertical="center" wrapText="1"/>
    </xf>
    <xf numFmtId="0" fontId="95" fillId="0" borderId="29" xfId="188" applyFont="1" applyFill="1" applyBorder="1" applyAlignment="1">
      <alignment horizontal="center" vertical="center" wrapText="1"/>
    </xf>
    <xf numFmtId="0" fontId="95" fillId="0" borderId="28" xfId="188" applyFont="1" applyFill="1" applyBorder="1" applyAlignment="1">
      <alignment vertical="center" wrapText="1"/>
    </xf>
    <xf numFmtId="2" fontId="6" fillId="3" borderId="41" xfId="0" applyNumberFormat="1" applyFont="1" applyFill="1" applyBorder="1"/>
    <xf numFmtId="0" fontId="4" fillId="2" borderId="59" xfId="1" applyNumberFormat="1" applyFont="1" applyFill="1" applyBorder="1" applyAlignment="1" applyProtection="1">
      <alignment horizontal="center" vertical="center" wrapText="1"/>
    </xf>
    <xf numFmtId="2" fontId="4" fillId="2" borderId="6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63" xfId="0" applyBorder="1" applyAlignment="1">
      <alignment horizontal="center"/>
    </xf>
    <xf numFmtId="0" fontId="1" fillId="83" borderId="64" xfId="0" applyFont="1" applyFill="1" applyBorder="1"/>
    <xf numFmtId="2" fontId="1" fillId="83" borderId="54" xfId="0" applyNumberFormat="1" applyFont="1" applyFill="1" applyBorder="1"/>
    <xf numFmtId="0" fontId="51" fillId="3" borderId="21" xfId="188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55" xfId="0" applyBorder="1" applyAlignment="1">
      <alignment horizontal="center"/>
    </xf>
    <xf numFmtId="0" fontId="100" fillId="25" borderId="37" xfId="0" applyFont="1" applyFill="1" applyBorder="1" applyAlignment="1">
      <alignment horizontal="center" vertical="top" wrapText="1"/>
    </xf>
    <xf numFmtId="0" fontId="100" fillId="25" borderId="1" xfId="0" applyFont="1" applyFill="1" applyBorder="1" applyAlignment="1">
      <alignment horizontal="left" vertical="top"/>
    </xf>
    <xf numFmtId="0" fontId="100" fillId="25" borderId="1" xfId="0" applyFont="1" applyFill="1" applyBorder="1" applyAlignment="1">
      <alignment horizontal="center" vertical="top" wrapText="1"/>
    </xf>
    <xf numFmtId="43" fontId="100" fillId="4" borderId="1" xfId="2" applyFont="1" applyFill="1" applyBorder="1" applyAlignment="1"/>
    <xf numFmtId="0" fontId="100" fillId="25" borderId="1" xfId="0" applyFont="1" applyFill="1" applyBorder="1" applyAlignment="1">
      <alignment horizontal="left" vertical="top" wrapText="1"/>
    </xf>
    <xf numFmtId="0" fontId="100" fillId="25" borderId="37" xfId="0" applyFont="1" applyFill="1" applyBorder="1" applyAlignment="1">
      <alignment horizontal="left" vertical="top"/>
    </xf>
    <xf numFmtId="0" fontId="100" fillId="25" borderId="37" xfId="0" applyFont="1" applyFill="1" applyBorder="1" applyAlignment="1">
      <alignment horizontal="left" vertical="top" wrapText="1"/>
    </xf>
    <xf numFmtId="43" fontId="100" fillId="4" borderId="1" xfId="2" applyFont="1" applyFill="1" applyBorder="1"/>
    <xf numFmtId="2" fontId="99" fillId="4" borderId="53" xfId="0" applyNumberFormat="1" applyFont="1" applyFill="1" applyBorder="1"/>
    <xf numFmtId="43" fontId="100" fillId="4" borderId="1" xfId="2" applyFont="1" applyFill="1" applyBorder="1" applyAlignment="1">
      <alignment horizontal="right" vertical="top" wrapText="1"/>
    </xf>
    <xf numFmtId="0" fontId="4" fillId="2" borderId="66" xfId="1" applyNumberFormat="1" applyFont="1" applyFill="1" applyBorder="1" applyAlignment="1" applyProtection="1">
      <alignment horizontal="center" vertical="center" wrapText="1"/>
    </xf>
    <xf numFmtId="0" fontId="4" fillId="2" borderId="67" xfId="1" applyNumberFormat="1" applyFont="1" applyFill="1" applyBorder="1" applyAlignment="1" applyProtection="1">
      <alignment horizontal="left" vertical="center"/>
    </xf>
    <xf numFmtId="0" fontId="5" fillId="0" borderId="67" xfId="1" applyFont="1" applyBorder="1" applyAlignment="1">
      <alignment horizontal="center" vertical="center" wrapText="1"/>
    </xf>
    <xf numFmtId="0" fontId="4" fillId="2" borderId="67" xfId="1" applyNumberFormat="1" applyFont="1" applyFill="1" applyBorder="1" applyAlignment="1" applyProtection="1">
      <alignment horizontal="center" vertical="center" wrapText="1"/>
    </xf>
    <xf numFmtId="0" fontId="99" fillId="0" borderId="1" xfId="0" applyFont="1" applyBorder="1" applyAlignment="1">
      <alignment vertical="top" wrapText="1"/>
    </xf>
    <xf numFmtId="0" fontId="99" fillId="0" borderId="1" xfId="0" applyFont="1" applyBorder="1" applyAlignment="1">
      <alignment wrapText="1"/>
    </xf>
    <xf numFmtId="0" fontId="99" fillId="4" borderId="1" xfId="0" applyFont="1" applyFill="1" applyBorder="1" applyAlignment="1">
      <alignment vertical="center" wrapText="1"/>
    </xf>
    <xf numFmtId="0" fontId="99" fillId="0" borderId="1" xfId="0" applyFont="1" applyBorder="1" applyAlignment="1">
      <alignment vertical="center" wrapText="1"/>
    </xf>
    <xf numFmtId="4" fontId="99" fillId="4" borderId="1" xfId="0" applyNumberFormat="1" applyFont="1" applyFill="1" applyBorder="1" applyAlignment="1">
      <alignment vertical="center" wrapText="1"/>
    </xf>
    <xf numFmtId="0" fontId="51" fillId="3" borderId="49" xfId="188" applyFont="1" applyFill="1" applyBorder="1" applyAlignment="1">
      <alignment horizontal="center" vertical="center" wrapText="1"/>
    </xf>
    <xf numFmtId="0" fontId="51" fillId="3" borderId="21" xfId="188" applyFont="1" applyFill="1" applyBorder="1" applyAlignment="1">
      <alignment horizontal="center" vertical="center" wrapText="1"/>
    </xf>
    <xf numFmtId="0" fontId="51" fillId="3" borderId="23" xfId="188" applyFont="1" applyFill="1" applyBorder="1" applyAlignment="1">
      <alignment horizontal="center" vertical="center" wrapText="1"/>
    </xf>
    <xf numFmtId="49" fontId="51" fillId="3" borderId="21" xfId="493" quotePrefix="1" applyNumberFormat="1" applyFont="1" applyFill="1" applyBorder="1" applyAlignment="1">
      <alignment horizontal="center" vertical="center"/>
    </xf>
    <xf numFmtId="49" fontId="51" fillId="3" borderId="22" xfId="493" quotePrefix="1" applyNumberFormat="1" applyFont="1" applyFill="1" applyBorder="1" applyAlignment="1">
      <alignment horizontal="center" vertical="center"/>
    </xf>
    <xf numFmtId="49" fontId="51" fillId="3" borderId="23" xfId="493" quotePrefix="1" applyNumberFormat="1" applyFont="1" applyFill="1" applyBorder="1" applyAlignment="1">
      <alignment horizontal="center" vertical="center"/>
    </xf>
    <xf numFmtId="0" fontId="51" fillId="3" borderId="21" xfId="188" applyFont="1" applyFill="1" applyBorder="1" applyAlignment="1">
      <alignment horizontal="center" vertical="center"/>
    </xf>
    <xf numFmtId="0" fontId="51" fillId="3" borderId="23" xfId="188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left"/>
    </xf>
    <xf numFmtId="0" fontId="6" fillId="3" borderId="65" xfId="0" applyFont="1" applyFill="1" applyBorder="1" applyAlignment="1">
      <alignment horizontal="left"/>
    </xf>
    <xf numFmtId="0" fontId="6" fillId="3" borderId="58" xfId="0" applyFont="1" applyFill="1" applyBorder="1" applyAlignment="1">
      <alignment horizontal="left"/>
    </xf>
    <xf numFmtId="0" fontId="0" fillId="0" borderId="5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96" fillId="80" borderId="24" xfId="3" applyNumberFormat="1" applyFont="1" applyFill="1" applyBorder="1" applyAlignment="1" applyProtection="1">
      <alignment horizontal="center" vertical="center" wrapText="1"/>
    </xf>
    <xf numFmtId="0" fontId="96" fillId="80" borderId="25" xfId="3" applyNumberFormat="1" applyFont="1" applyFill="1" applyBorder="1" applyAlignment="1" applyProtection="1">
      <alignment horizontal="center" vertical="center" wrapText="1"/>
    </xf>
    <xf numFmtId="0" fontId="96" fillId="80" borderId="40" xfId="3" applyNumberFormat="1" applyFont="1" applyFill="1" applyBorder="1" applyAlignment="1" applyProtection="1">
      <alignment horizontal="center" vertical="center" wrapText="1"/>
    </xf>
    <xf numFmtId="0" fontId="97" fillId="80" borderId="27" xfId="3" applyFont="1" applyFill="1" applyBorder="1" applyAlignment="1">
      <alignment horizontal="center"/>
    </xf>
    <xf numFmtId="0" fontId="97" fillId="80" borderId="0" xfId="3" applyFont="1" applyFill="1" applyBorder="1" applyAlignment="1">
      <alignment horizontal="center"/>
    </xf>
    <xf numFmtId="0" fontId="97" fillId="80" borderId="39" xfId="3" applyFont="1" applyFill="1" applyBorder="1" applyAlignment="1">
      <alignment horizontal="center"/>
    </xf>
    <xf numFmtId="0" fontId="98" fillId="80" borderId="27" xfId="3" applyFont="1" applyFill="1" applyBorder="1" applyAlignment="1">
      <alignment horizontal="center" vertical="center"/>
    </xf>
    <xf numFmtId="0" fontId="98" fillId="80" borderId="0" xfId="3" applyFont="1" applyFill="1" applyBorder="1" applyAlignment="1">
      <alignment horizontal="center" vertical="center"/>
    </xf>
    <xf numFmtId="0" fontId="98" fillId="80" borderId="39" xfId="3" applyFont="1" applyFill="1" applyBorder="1" applyAlignment="1">
      <alignment horizontal="center" vertical="center"/>
    </xf>
    <xf numFmtId="0" fontId="52" fillId="4" borderId="27" xfId="188" applyFont="1" applyFill="1" applyBorder="1" applyAlignment="1">
      <alignment horizontal="center"/>
    </xf>
    <xf numFmtId="0" fontId="52" fillId="4" borderId="0" xfId="188" applyFont="1" applyFill="1" applyBorder="1" applyAlignment="1">
      <alignment horizontal="center"/>
    </xf>
    <xf numFmtId="0" fontId="52" fillId="4" borderId="39" xfId="188" applyFont="1" applyFill="1" applyBorder="1" applyAlignment="1">
      <alignment horizontal="center"/>
    </xf>
    <xf numFmtId="0" fontId="95" fillId="0" borderId="27" xfId="188" applyFont="1" applyFill="1" applyBorder="1" applyAlignment="1">
      <alignment horizontal="center" vertical="center" wrapText="1"/>
    </xf>
    <xf numFmtId="0" fontId="95" fillId="0" borderId="0" xfId="188" applyFont="1" applyFill="1" applyBorder="1" applyAlignment="1">
      <alignment horizontal="center" vertical="center" wrapText="1"/>
    </xf>
    <xf numFmtId="0" fontId="95" fillId="0" borderId="39" xfId="188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6" fillId="80" borderId="27" xfId="0" applyNumberFormat="1" applyFont="1" applyFill="1" applyBorder="1" applyAlignment="1" applyProtection="1">
      <alignment horizontal="center" vertical="center" wrapText="1"/>
    </xf>
    <xf numFmtId="0" fontId="96" fillId="80" borderId="0" xfId="0" applyNumberFormat="1" applyFont="1" applyFill="1" applyBorder="1" applyAlignment="1" applyProtection="1">
      <alignment horizontal="center" vertical="center" wrapText="1"/>
    </xf>
    <xf numFmtId="0" fontId="97" fillId="80" borderId="27" xfId="0" applyFont="1" applyFill="1" applyBorder="1" applyAlignment="1">
      <alignment horizontal="center"/>
    </xf>
    <xf numFmtId="0" fontId="97" fillId="80" borderId="0" xfId="0" applyFont="1" applyFill="1" applyBorder="1" applyAlignment="1">
      <alignment horizontal="center"/>
    </xf>
    <xf numFmtId="0" fontId="98" fillId="80" borderId="27" xfId="0" applyFont="1" applyFill="1" applyBorder="1" applyAlignment="1">
      <alignment horizontal="center" vertical="center"/>
    </xf>
    <xf numFmtId="0" fontId="98" fillId="80" borderId="0" xfId="0" applyFont="1" applyFill="1" applyBorder="1" applyAlignment="1">
      <alignment horizontal="center" vertical="center"/>
    </xf>
    <xf numFmtId="0" fontId="95" fillId="0" borderId="50" xfId="188" applyFont="1" applyFill="1" applyBorder="1" applyAlignment="1">
      <alignment horizontal="center" vertical="center" wrapText="1"/>
    </xf>
    <xf numFmtId="0" fontId="95" fillId="0" borderId="46" xfId="188" applyFont="1" applyFill="1" applyBorder="1" applyAlignment="1">
      <alignment horizontal="center" vertical="center" wrapText="1"/>
    </xf>
    <xf numFmtId="0" fontId="1" fillId="82" borderId="42" xfId="3292" applyFont="1" applyFill="1" applyBorder="1" applyAlignment="1">
      <alignment horizontal="left" vertical="center"/>
    </xf>
    <xf numFmtId="0" fontId="1" fillId="82" borderId="43" xfId="3292" applyFont="1" applyFill="1" applyBorder="1" applyAlignment="1">
      <alignment horizontal="left" vertical="center"/>
    </xf>
    <xf numFmtId="0" fontId="1" fillId="82" borderId="46" xfId="3292" applyFont="1" applyFill="1" applyBorder="1" applyAlignment="1">
      <alignment horizontal="left" vertical="center"/>
    </xf>
    <xf numFmtId="0" fontId="1" fillId="82" borderId="47" xfId="3292" applyFont="1" applyFill="1" applyBorder="1" applyAlignment="1">
      <alignment horizontal="left" vertical="center"/>
    </xf>
    <xf numFmtId="0" fontId="7" fillId="82" borderId="44" xfId="3292" applyFill="1" applyBorder="1" applyAlignment="1">
      <alignment horizontal="center" vertical="center"/>
    </xf>
    <xf numFmtId="0" fontId="7" fillId="82" borderId="48" xfId="3292" applyFill="1" applyBorder="1" applyAlignment="1">
      <alignment horizontal="center" vertical="center"/>
    </xf>
    <xf numFmtId="3" fontId="7" fillId="82" borderId="44" xfId="3292" applyNumberFormat="1" applyFill="1" applyBorder="1" applyAlignment="1">
      <alignment horizontal="center" vertical="center"/>
    </xf>
    <xf numFmtId="3" fontId="7" fillId="82" borderId="45" xfId="3292" applyNumberFormat="1" applyFill="1" applyBorder="1" applyAlignment="1">
      <alignment horizontal="right" vertical="center"/>
    </xf>
    <xf numFmtId="0" fontId="7" fillId="82" borderId="48" xfId="3292" applyFill="1" applyBorder="1" applyAlignment="1">
      <alignment horizontal="right" vertical="center"/>
    </xf>
    <xf numFmtId="0" fontId="1" fillId="0" borderId="29" xfId="3292" applyFont="1" applyBorder="1" applyAlignment="1">
      <alignment horizontal="center"/>
    </xf>
    <xf numFmtId="0" fontId="1" fillId="0" borderId="26" xfId="3292" applyFont="1" applyBorder="1" applyAlignment="1">
      <alignment horizontal="center"/>
    </xf>
    <xf numFmtId="0" fontId="52" fillId="0" borderId="27" xfId="3292" applyFont="1" applyBorder="1" applyAlignment="1">
      <alignment horizontal="center" vertical="center"/>
    </xf>
    <xf numFmtId="0" fontId="52" fillId="0" borderId="0" xfId="3292" applyFont="1" applyBorder="1" applyAlignment="1">
      <alignment horizontal="center" vertical="center"/>
    </xf>
    <xf numFmtId="0" fontId="7" fillId="0" borderId="28" xfId="3292" applyBorder="1" applyAlignment="1">
      <alignment horizontal="center" vertical="center"/>
    </xf>
    <xf numFmtId="4" fontId="7" fillId="83" borderId="28" xfId="3292" applyNumberFormat="1" applyFill="1" applyBorder="1" applyAlignment="1">
      <alignment horizontal="right" vertical="center"/>
    </xf>
    <xf numFmtId="0" fontId="7" fillId="83" borderId="28" xfId="3292" applyFill="1" applyBorder="1" applyAlignment="1">
      <alignment horizontal="right" vertical="center"/>
    </xf>
    <xf numFmtId="3" fontId="7" fillId="0" borderId="28" xfId="3292" applyNumberFormat="1" applyFill="1" applyBorder="1" applyAlignment="1">
      <alignment horizontal="center" vertical="center"/>
    </xf>
    <xf numFmtId="3" fontId="7" fillId="0" borderId="28" xfId="3292" applyNumberFormat="1" applyBorder="1" applyAlignment="1">
      <alignment horizontal="center" vertical="center"/>
    </xf>
    <xf numFmtId="0" fontId="0" fillId="0" borderId="28" xfId="3292" applyFont="1" applyBorder="1" applyAlignment="1">
      <alignment horizontal="left" vertical="center"/>
    </xf>
    <xf numFmtId="0" fontId="7" fillId="0" borderId="28" xfId="3292" applyBorder="1" applyAlignment="1">
      <alignment horizontal="left" vertical="center"/>
    </xf>
    <xf numFmtId="0" fontId="1" fillId="3" borderId="42" xfId="0" applyFont="1" applyFill="1" applyBorder="1" applyAlignment="1">
      <alignment horizontal="right" vertical="center" wrapText="1"/>
    </xf>
    <xf numFmtId="0" fontId="1" fillId="3" borderId="46" xfId="0" applyFont="1" applyFill="1" applyBorder="1" applyAlignment="1">
      <alignment horizontal="right" vertical="center" wrapText="1"/>
    </xf>
    <xf numFmtId="4" fontId="1" fillId="3" borderId="44" xfId="0" applyNumberFormat="1" applyFont="1" applyFill="1" applyBorder="1" applyAlignment="1">
      <alignment horizontal="center" vertical="center"/>
    </xf>
    <xf numFmtId="4" fontId="1" fillId="3" borderId="48" xfId="0" applyNumberFormat="1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101" fillId="0" borderId="0" xfId="0" applyFont="1" applyAlignment="1">
      <alignment horizontal="center"/>
    </xf>
    <xf numFmtId="0" fontId="100" fillId="0" borderId="0" xfId="0" applyFont="1"/>
    <xf numFmtId="0" fontId="100" fillId="0" borderId="0" xfId="0" applyFont="1" applyBorder="1"/>
    <xf numFmtId="0" fontId="100" fillId="0" borderId="37" xfId="0" applyFont="1" applyBorder="1" applyAlignment="1">
      <alignment horizontal="center"/>
    </xf>
    <xf numFmtId="0" fontId="100" fillId="0" borderId="69" xfId="0" applyFont="1" applyBorder="1" applyAlignment="1">
      <alignment horizontal="center"/>
    </xf>
    <xf numFmtId="0" fontId="14" fillId="0" borderId="1" xfId="0" applyFont="1" applyBorder="1"/>
    <xf numFmtId="2" fontId="0" fillId="0" borderId="68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/>
    <xf numFmtId="2" fontId="0" fillId="84" borderId="68" xfId="0" applyNumberFormat="1" applyFill="1" applyBorder="1" applyAlignment="1">
      <alignment horizontal="center"/>
    </xf>
    <xf numFmtId="2" fontId="0" fillId="84" borderId="1" xfId="0" applyNumberFormat="1" applyFill="1" applyBorder="1" applyAlignment="1">
      <alignment horizontal="center"/>
    </xf>
    <xf numFmtId="0" fontId="14" fillId="0" borderId="1" xfId="0" applyFont="1" applyFill="1" applyBorder="1"/>
    <xf numFmtId="0" fontId="0" fillId="0" borderId="37" xfId="0" applyFill="1" applyBorder="1"/>
    <xf numFmtId="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00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66" xfId="0" applyFont="1" applyBorder="1" applyAlignment="1">
      <alignment horizontal="center"/>
    </xf>
    <xf numFmtId="0" fontId="100" fillId="0" borderId="67" xfId="0" applyFont="1" applyBorder="1" applyAlignment="1">
      <alignment horizontal="center"/>
    </xf>
    <xf numFmtId="0" fontId="100" fillId="0" borderId="70" xfId="0" applyFont="1" applyBorder="1" applyAlignment="1">
      <alignment horizontal="center"/>
    </xf>
    <xf numFmtId="0" fontId="100" fillId="0" borderId="59" xfId="0" applyFont="1" applyBorder="1" applyAlignment="1">
      <alignment horizontal="center"/>
    </xf>
    <xf numFmtId="0" fontId="100" fillId="0" borderId="71" xfId="0" applyFont="1" applyBorder="1" applyAlignment="1">
      <alignment horizontal="center"/>
    </xf>
    <xf numFmtId="0" fontId="100" fillId="0" borderId="72" xfId="0" applyFont="1" applyBorder="1" applyAlignment="1">
      <alignment horizontal="center"/>
    </xf>
    <xf numFmtId="0" fontId="100" fillId="0" borderId="73" xfId="0" applyFont="1" applyBorder="1" applyAlignment="1">
      <alignment horizontal="center"/>
    </xf>
    <xf numFmtId="0" fontId="14" fillId="0" borderId="74" xfId="0" applyFont="1" applyBorder="1" applyAlignment="1">
      <alignment horizontal="center"/>
    </xf>
    <xf numFmtId="2" fontId="14" fillId="0" borderId="68" xfId="0" applyNumberFormat="1" applyFon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84" borderId="53" xfId="0" applyNumberFormat="1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0" fillId="0" borderId="76" xfId="0" applyFill="1" applyBorder="1" applyAlignment="1">
      <alignment horizontal="center"/>
    </xf>
    <xf numFmtId="0" fontId="100" fillId="0" borderId="77" xfId="0" applyFont="1" applyBorder="1"/>
    <xf numFmtId="0" fontId="100" fillId="0" borderId="64" xfId="0" applyFont="1" applyBorder="1"/>
    <xf numFmtId="2" fontId="100" fillId="0" borderId="64" xfId="0" applyNumberFormat="1" applyFont="1" applyBorder="1" applyAlignment="1">
      <alignment horizontal="center"/>
    </xf>
    <xf numFmtId="0" fontId="102" fillId="0" borderId="21" xfId="0" applyFont="1" applyBorder="1" applyAlignment="1">
      <alignment horizontal="left" vertical="top"/>
    </xf>
    <xf numFmtId="0" fontId="102" fillId="0" borderId="22" xfId="0" applyFont="1" applyBorder="1" applyAlignment="1">
      <alignment horizontal="left" vertical="top"/>
    </xf>
    <xf numFmtId="0" fontId="102" fillId="0" borderId="23" xfId="0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65" xfId="0" applyBorder="1"/>
    <xf numFmtId="0" fontId="0" fillId="0" borderId="65" xfId="0" applyBorder="1" applyAlignment="1">
      <alignment horizontal="center"/>
    </xf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</cellXfs>
  <cellStyles count="6215">
    <cellStyle name="0,0_x000a__x000a_NA_x000a__x000a_" xfId="1410"/>
    <cellStyle name="0,0_x000a__x000a_NA_x000a__x000a_ 2" xfId="1411"/>
    <cellStyle name="0,0_x000a__x000a_NA_x000a__x000a_ 2 2" xfId="1412"/>
    <cellStyle name="0,0_x000d__x000a_NA_x000d__x000a_" xfId="499"/>
    <cellStyle name="0,0_x000d__x000a_NA_x000d__x000a_ 2" xfId="500"/>
    <cellStyle name="0,0_x000d__x000a_NA_x000d__x000a__12A +Q + VT" xfId="1413"/>
    <cellStyle name="20% - Accent1" xfId="4"/>
    <cellStyle name="20% - Accent1 2" xfId="5"/>
    <cellStyle name="20% - Accent1 2 2" xfId="6"/>
    <cellStyle name="20% - Accent1 3" xfId="7"/>
    <cellStyle name="20% - Accent2" xfId="8"/>
    <cellStyle name="20% - Accent2 2" xfId="9"/>
    <cellStyle name="20% - Accent2 2 2" xfId="10"/>
    <cellStyle name="20% - Accent2 3" xfId="11"/>
    <cellStyle name="20% - Accent3" xfId="12"/>
    <cellStyle name="20% - Accent3 2" xfId="13"/>
    <cellStyle name="20% - Accent3 2 2" xfId="14"/>
    <cellStyle name="20% - Accent3 3" xfId="15"/>
    <cellStyle name="20% - Accent4" xfId="16"/>
    <cellStyle name="20% - Accent4 2" xfId="17"/>
    <cellStyle name="20% - Accent4 2 2" xfId="18"/>
    <cellStyle name="20% - Accent4 3" xfId="19"/>
    <cellStyle name="20% - Accent5" xfId="20"/>
    <cellStyle name="20% - Accent5 2" xfId="21"/>
    <cellStyle name="20% - Accent5 2 2" xfId="22"/>
    <cellStyle name="20% - Accent5 3" xfId="23"/>
    <cellStyle name="20% - Accent6" xfId="24"/>
    <cellStyle name="20% - Accent6 2" xfId="25"/>
    <cellStyle name="20% - Accent6 2 2" xfId="26"/>
    <cellStyle name="20% - Accent6 3" xfId="27"/>
    <cellStyle name="20% - Ênfase1 10" xfId="501"/>
    <cellStyle name="20% - Ênfase1 10 2" xfId="1415"/>
    <cellStyle name="20% - Ênfase1 10 2 2" xfId="4266"/>
    <cellStyle name="20% - Ênfase1 10 3" xfId="1414"/>
    <cellStyle name="20% - Ênfase1 10 3 2" xfId="4265"/>
    <cellStyle name="20% - Ênfase1 10 4" xfId="3482"/>
    <cellStyle name="20% - Ênfase1 100" xfId="1416"/>
    <cellStyle name="20% - Ênfase1 2" xfId="28"/>
    <cellStyle name="20% - Ênfase1 2 2" xfId="29"/>
    <cellStyle name="20% - Ênfase1 2 2 2" xfId="30"/>
    <cellStyle name="20% - Ênfase1 2 2 2 2" xfId="1420"/>
    <cellStyle name="20% - Ênfase1 2 2 2 2 2" xfId="4270"/>
    <cellStyle name="20% - Ênfase1 2 2 2 3" xfId="1419"/>
    <cellStyle name="20% - Ênfase1 2 2 2 3 2" xfId="4269"/>
    <cellStyle name="20% - Ênfase1 2 2 2 4" xfId="504"/>
    <cellStyle name="20% - Ênfase1 2 2 2 4 2" xfId="3485"/>
    <cellStyle name="20% - Ênfase1 2 2 3" xfId="505"/>
    <cellStyle name="20% - Ênfase1 2 2 3 2" xfId="1422"/>
    <cellStyle name="20% - Ênfase1 2 2 3 2 2" xfId="4272"/>
    <cellStyle name="20% - Ênfase1 2 2 3 3" xfId="1421"/>
    <cellStyle name="20% - Ênfase1 2 2 3 3 2" xfId="4271"/>
    <cellStyle name="20% - Ênfase1 2 2 3 4" xfId="3486"/>
    <cellStyle name="20% - Ênfase1 2 2 4" xfId="506"/>
    <cellStyle name="20% - Ênfase1 2 2 4 2" xfId="1424"/>
    <cellStyle name="20% - Ênfase1 2 2 4 2 2" xfId="4274"/>
    <cellStyle name="20% - Ênfase1 2 2 4 3" xfId="1423"/>
    <cellStyle name="20% - Ênfase1 2 2 4 3 2" xfId="4273"/>
    <cellStyle name="20% - Ênfase1 2 2 4 4" xfId="3487"/>
    <cellStyle name="20% - Ênfase1 2 2 5" xfId="1425"/>
    <cellStyle name="20% - Ênfase1 2 2 5 2" xfId="4275"/>
    <cellStyle name="20% - Ênfase1 2 2 6" xfId="1418"/>
    <cellStyle name="20% - Ênfase1 2 2 6 2" xfId="4268"/>
    <cellStyle name="20% - Ênfase1 2 2 7" xfId="503"/>
    <cellStyle name="20% - Ênfase1 2 2 7 2" xfId="3484"/>
    <cellStyle name="20% - Ênfase1 2 2 8" xfId="3293"/>
    <cellStyle name="20% - Ênfase1 2 3" xfId="507"/>
    <cellStyle name="20% - Ênfase1 2 3 2" xfId="1427"/>
    <cellStyle name="20% - Ênfase1 2 3 2 2" xfId="4277"/>
    <cellStyle name="20% - Ênfase1 2 3 3" xfId="1426"/>
    <cellStyle name="20% - Ênfase1 2 3 3 2" xfId="4276"/>
    <cellStyle name="20% - Ênfase1 2 3 4" xfId="3488"/>
    <cellStyle name="20% - Ênfase1 2 4" xfId="508"/>
    <cellStyle name="20% - Ênfase1 2 4 2" xfId="1429"/>
    <cellStyle name="20% - Ênfase1 2 4 2 2" xfId="4279"/>
    <cellStyle name="20% - Ênfase1 2 4 3" xfId="1428"/>
    <cellStyle name="20% - Ênfase1 2 4 3 2" xfId="4278"/>
    <cellStyle name="20% - Ênfase1 2 4 4" xfId="3489"/>
    <cellStyle name="20% - Ênfase1 2 5" xfId="509"/>
    <cellStyle name="20% - Ênfase1 2 5 2" xfId="1431"/>
    <cellStyle name="20% - Ênfase1 2 5 2 2" xfId="4281"/>
    <cellStyle name="20% - Ênfase1 2 5 3" xfId="1430"/>
    <cellStyle name="20% - Ênfase1 2 5 3 2" xfId="4280"/>
    <cellStyle name="20% - Ênfase1 2 5 4" xfId="3490"/>
    <cellStyle name="20% - Ênfase1 2 6" xfId="1432"/>
    <cellStyle name="20% - Ênfase1 2 6 2" xfId="4282"/>
    <cellStyle name="20% - Ênfase1 2 7" xfId="1417"/>
    <cellStyle name="20% - Ênfase1 2 7 2" xfId="4267"/>
    <cellStyle name="20% - Ênfase1 2 8" xfId="502"/>
    <cellStyle name="20% - Ênfase1 2 8 2" xfId="3483"/>
    <cellStyle name="20% - Ênfase1 3" xfId="510"/>
    <cellStyle name="20% - Ênfase1 3 2" xfId="511"/>
    <cellStyle name="20% - Ênfase1 3 2 2" xfId="512"/>
    <cellStyle name="20% - Ênfase1 3 2 2 2" xfId="1436"/>
    <cellStyle name="20% - Ênfase1 3 2 2 2 2" xfId="4286"/>
    <cellStyle name="20% - Ênfase1 3 2 2 3" xfId="1435"/>
    <cellStyle name="20% - Ênfase1 3 2 2 3 2" xfId="4285"/>
    <cellStyle name="20% - Ênfase1 3 2 2 4" xfId="3493"/>
    <cellStyle name="20% - Ênfase1 3 2 3" xfId="513"/>
    <cellStyle name="20% - Ênfase1 3 2 3 2" xfId="1438"/>
    <cellStyle name="20% - Ênfase1 3 2 3 2 2" xfId="4288"/>
    <cellStyle name="20% - Ênfase1 3 2 3 3" xfId="1437"/>
    <cellStyle name="20% - Ênfase1 3 2 3 3 2" xfId="4287"/>
    <cellStyle name="20% - Ênfase1 3 2 3 4" xfId="3494"/>
    <cellStyle name="20% - Ênfase1 3 2 4" xfId="514"/>
    <cellStyle name="20% - Ênfase1 3 2 4 2" xfId="1440"/>
    <cellStyle name="20% - Ênfase1 3 2 4 2 2" xfId="4290"/>
    <cellStyle name="20% - Ênfase1 3 2 4 3" xfId="1439"/>
    <cellStyle name="20% - Ênfase1 3 2 4 3 2" xfId="4289"/>
    <cellStyle name="20% - Ênfase1 3 2 4 4" xfId="3495"/>
    <cellStyle name="20% - Ênfase1 3 2 5" xfId="1441"/>
    <cellStyle name="20% - Ênfase1 3 2 5 2" xfId="4291"/>
    <cellStyle name="20% - Ênfase1 3 2 6" xfId="1434"/>
    <cellStyle name="20% - Ênfase1 3 2 6 2" xfId="4284"/>
    <cellStyle name="20% - Ênfase1 3 2 7" xfId="3492"/>
    <cellStyle name="20% - Ênfase1 3 3" xfId="515"/>
    <cellStyle name="20% - Ênfase1 3 3 2" xfId="1443"/>
    <cellStyle name="20% - Ênfase1 3 3 2 2" xfId="4293"/>
    <cellStyle name="20% - Ênfase1 3 3 3" xfId="1442"/>
    <cellStyle name="20% - Ênfase1 3 3 3 2" xfId="4292"/>
    <cellStyle name="20% - Ênfase1 3 3 4" xfId="3496"/>
    <cellStyle name="20% - Ênfase1 3 4" xfId="516"/>
    <cellStyle name="20% - Ênfase1 3 4 2" xfId="1445"/>
    <cellStyle name="20% - Ênfase1 3 4 2 2" xfId="4295"/>
    <cellStyle name="20% - Ênfase1 3 4 3" xfId="1444"/>
    <cellStyle name="20% - Ênfase1 3 4 3 2" xfId="4294"/>
    <cellStyle name="20% - Ênfase1 3 4 4" xfId="3497"/>
    <cellStyle name="20% - Ênfase1 3 5" xfId="517"/>
    <cellStyle name="20% - Ênfase1 3 5 2" xfId="1447"/>
    <cellStyle name="20% - Ênfase1 3 5 2 2" xfId="4297"/>
    <cellStyle name="20% - Ênfase1 3 5 3" xfId="1446"/>
    <cellStyle name="20% - Ênfase1 3 5 3 2" xfId="4296"/>
    <cellStyle name="20% - Ênfase1 3 5 4" xfId="3498"/>
    <cellStyle name="20% - Ênfase1 3 6" xfId="1448"/>
    <cellStyle name="20% - Ênfase1 3 6 2" xfId="4298"/>
    <cellStyle name="20% - Ênfase1 3 7" xfId="1433"/>
    <cellStyle name="20% - Ênfase1 3 7 2" xfId="4283"/>
    <cellStyle name="20% - Ênfase1 3 8" xfId="3491"/>
    <cellStyle name="20% - Ênfase1 4" xfId="518"/>
    <cellStyle name="20% - Ênfase1 4 2" xfId="519"/>
    <cellStyle name="20% - Ênfase1 4 2 2" xfId="520"/>
    <cellStyle name="20% - Ênfase1 4 2 2 2" xfId="1452"/>
    <cellStyle name="20% - Ênfase1 4 2 2 2 2" xfId="4302"/>
    <cellStyle name="20% - Ênfase1 4 2 2 3" xfId="1451"/>
    <cellStyle name="20% - Ênfase1 4 2 2 3 2" xfId="4301"/>
    <cellStyle name="20% - Ênfase1 4 2 2 4" xfId="3501"/>
    <cellStyle name="20% - Ênfase1 4 2 3" xfId="521"/>
    <cellStyle name="20% - Ênfase1 4 2 3 2" xfId="1454"/>
    <cellStyle name="20% - Ênfase1 4 2 3 2 2" xfId="4304"/>
    <cellStyle name="20% - Ênfase1 4 2 3 3" xfId="1453"/>
    <cellStyle name="20% - Ênfase1 4 2 3 3 2" xfId="4303"/>
    <cellStyle name="20% - Ênfase1 4 2 3 4" xfId="3502"/>
    <cellStyle name="20% - Ênfase1 4 2 4" xfId="522"/>
    <cellStyle name="20% - Ênfase1 4 2 4 2" xfId="1456"/>
    <cellStyle name="20% - Ênfase1 4 2 4 2 2" xfId="4306"/>
    <cellStyle name="20% - Ênfase1 4 2 4 3" xfId="1455"/>
    <cellStyle name="20% - Ênfase1 4 2 4 3 2" xfId="4305"/>
    <cellStyle name="20% - Ênfase1 4 2 4 4" xfId="3503"/>
    <cellStyle name="20% - Ênfase1 4 2 5" xfId="1457"/>
    <cellStyle name="20% - Ênfase1 4 2 5 2" xfId="4307"/>
    <cellStyle name="20% - Ênfase1 4 2 6" xfId="1450"/>
    <cellStyle name="20% - Ênfase1 4 2 6 2" xfId="4300"/>
    <cellStyle name="20% - Ênfase1 4 2 7" xfId="3500"/>
    <cellStyle name="20% - Ênfase1 4 3" xfId="523"/>
    <cellStyle name="20% - Ênfase1 4 3 2" xfId="1459"/>
    <cellStyle name="20% - Ênfase1 4 3 2 2" xfId="4309"/>
    <cellStyle name="20% - Ênfase1 4 3 3" xfId="1458"/>
    <cellStyle name="20% - Ênfase1 4 3 3 2" xfId="4308"/>
    <cellStyle name="20% - Ênfase1 4 3 4" xfId="3504"/>
    <cellStyle name="20% - Ênfase1 4 4" xfId="524"/>
    <cellStyle name="20% - Ênfase1 4 4 2" xfId="1461"/>
    <cellStyle name="20% - Ênfase1 4 4 2 2" xfId="4311"/>
    <cellStyle name="20% - Ênfase1 4 4 3" xfId="1460"/>
    <cellStyle name="20% - Ênfase1 4 4 3 2" xfId="4310"/>
    <cellStyle name="20% - Ênfase1 4 4 4" xfId="3505"/>
    <cellStyle name="20% - Ênfase1 4 5" xfId="525"/>
    <cellStyle name="20% - Ênfase1 4 5 2" xfId="1463"/>
    <cellStyle name="20% - Ênfase1 4 5 2 2" xfId="4313"/>
    <cellStyle name="20% - Ênfase1 4 5 3" xfId="1462"/>
    <cellStyle name="20% - Ênfase1 4 5 3 2" xfId="4312"/>
    <cellStyle name="20% - Ênfase1 4 5 4" xfId="3506"/>
    <cellStyle name="20% - Ênfase1 4 6" xfId="1464"/>
    <cellStyle name="20% - Ênfase1 4 6 2" xfId="4314"/>
    <cellStyle name="20% - Ênfase1 4 7" xfId="1449"/>
    <cellStyle name="20% - Ênfase1 4 7 2" xfId="4299"/>
    <cellStyle name="20% - Ênfase1 4 8" xfId="3499"/>
    <cellStyle name="20% - Ênfase1 5" xfId="526"/>
    <cellStyle name="20% - Ênfase1 5 2" xfId="527"/>
    <cellStyle name="20% - Ênfase1 5 2 2" xfId="528"/>
    <cellStyle name="20% - Ênfase1 5 2 2 2" xfId="1468"/>
    <cellStyle name="20% - Ênfase1 5 2 2 2 2" xfId="4318"/>
    <cellStyle name="20% - Ênfase1 5 2 2 3" xfId="1467"/>
    <cellStyle name="20% - Ênfase1 5 2 2 3 2" xfId="4317"/>
    <cellStyle name="20% - Ênfase1 5 2 2 4" xfId="3509"/>
    <cellStyle name="20% - Ênfase1 5 2 3" xfId="529"/>
    <cellStyle name="20% - Ênfase1 5 2 3 2" xfId="1470"/>
    <cellStyle name="20% - Ênfase1 5 2 3 2 2" xfId="4320"/>
    <cellStyle name="20% - Ênfase1 5 2 3 3" xfId="1469"/>
    <cellStyle name="20% - Ênfase1 5 2 3 3 2" xfId="4319"/>
    <cellStyle name="20% - Ênfase1 5 2 3 4" xfId="3510"/>
    <cellStyle name="20% - Ênfase1 5 2 4" xfId="530"/>
    <cellStyle name="20% - Ênfase1 5 2 4 2" xfId="1472"/>
    <cellStyle name="20% - Ênfase1 5 2 4 2 2" xfId="4322"/>
    <cellStyle name="20% - Ênfase1 5 2 4 3" xfId="1471"/>
    <cellStyle name="20% - Ênfase1 5 2 4 3 2" xfId="4321"/>
    <cellStyle name="20% - Ênfase1 5 2 4 4" xfId="3511"/>
    <cellStyle name="20% - Ênfase1 5 2 5" xfId="1473"/>
    <cellStyle name="20% - Ênfase1 5 2 5 2" xfId="4323"/>
    <cellStyle name="20% - Ênfase1 5 2 6" xfId="1466"/>
    <cellStyle name="20% - Ênfase1 5 2 6 2" xfId="4316"/>
    <cellStyle name="20% - Ênfase1 5 2 7" xfId="3508"/>
    <cellStyle name="20% - Ênfase1 5 3" xfId="531"/>
    <cellStyle name="20% - Ênfase1 5 3 2" xfId="1475"/>
    <cellStyle name="20% - Ênfase1 5 3 2 2" xfId="4325"/>
    <cellStyle name="20% - Ênfase1 5 3 3" xfId="1474"/>
    <cellStyle name="20% - Ênfase1 5 3 3 2" xfId="4324"/>
    <cellStyle name="20% - Ênfase1 5 3 4" xfId="3512"/>
    <cellStyle name="20% - Ênfase1 5 4" xfId="532"/>
    <cellStyle name="20% - Ênfase1 5 4 2" xfId="1477"/>
    <cellStyle name="20% - Ênfase1 5 4 2 2" xfId="4327"/>
    <cellStyle name="20% - Ênfase1 5 4 3" xfId="1476"/>
    <cellStyle name="20% - Ênfase1 5 4 3 2" xfId="4326"/>
    <cellStyle name="20% - Ênfase1 5 4 4" xfId="3513"/>
    <cellStyle name="20% - Ênfase1 5 5" xfId="533"/>
    <cellStyle name="20% - Ênfase1 5 5 2" xfId="1479"/>
    <cellStyle name="20% - Ênfase1 5 5 2 2" xfId="4329"/>
    <cellStyle name="20% - Ênfase1 5 5 3" xfId="1478"/>
    <cellStyle name="20% - Ênfase1 5 5 3 2" xfId="4328"/>
    <cellStyle name="20% - Ênfase1 5 5 4" xfId="3514"/>
    <cellStyle name="20% - Ênfase1 5 6" xfId="1480"/>
    <cellStyle name="20% - Ênfase1 5 6 2" xfId="4330"/>
    <cellStyle name="20% - Ênfase1 5 7" xfId="1465"/>
    <cellStyle name="20% - Ênfase1 5 7 2" xfId="4315"/>
    <cellStyle name="20% - Ênfase1 5 8" xfId="3507"/>
    <cellStyle name="20% - Ênfase1 6" xfId="534"/>
    <cellStyle name="20% - Ênfase1 6 2" xfId="535"/>
    <cellStyle name="20% - Ênfase1 6 2 2" xfId="1483"/>
    <cellStyle name="20% - Ênfase1 6 2 2 2" xfId="4333"/>
    <cellStyle name="20% - Ênfase1 6 2 3" xfId="1482"/>
    <cellStyle name="20% - Ênfase1 6 2 3 2" xfId="4332"/>
    <cellStyle name="20% - Ênfase1 6 2 4" xfId="3516"/>
    <cellStyle name="20% - Ênfase1 6 3" xfId="536"/>
    <cellStyle name="20% - Ênfase1 6 3 2" xfId="1485"/>
    <cellStyle name="20% - Ênfase1 6 3 2 2" xfId="4335"/>
    <cellStyle name="20% - Ênfase1 6 3 3" xfId="1484"/>
    <cellStyle name="20% - Ênfase1 6 3 3 2" xfId="4334"/>
    <cellStyle name="20% - Ênfase1 6 3 4" xfId="3517"/>
    <cellStyle name="20% - Ênfase1 6 4" xfId="537"/>
    <cellStyle name="20% - Ênfase1 6 4 2" xfId="1487"/>
    <cellStyle name="20% - Ênfase1 6 4 2 2" xfId="4337"/>
    <cellStyle name="20% - Ênfase1 6 4 3" xfId="1486"/>
    <cellStyle name="20% - Ênfase1 6 4 3 2" xfId="4336"/>
    <cellStyle name="20% - Ênfase1 6 4 4" xfId="3518"/>
    <cellStyle name="20% - Ênfase1 6 5" xfId="1488"/>
    <cellStyle name="20% - Ênfase1 6 5 2" xfId="4338"/>
    <cellStyle name="20% - Ênfase1 6 6" xfId="1481"/>
    <cellStyle name="20% - Ênfase1 6 6 2" xfId="4331"/>
    <cellStyle name="20% - Ênfase1 6 7" xfId="3515"/>
    <cellStyle name="20% - Ênfase1 7" xfId="538"/>
    <cellStyle name="20% - Ênfase1 7 2" xfId="539"/>
    <cellStyle name="20% - Ênfase1 7 2 2" xfId="1491"/>
    <cellStyle name="20% - Ênfase1 7 2 2 2" xfId="4341"/>
    <cellStyle name="20% - Ênfase1 7 2 3" xfId="1490"/>
    <cellStyle name="20% - Ênfase1 7 2 3 2" xfId="4340"/>
    <cellStyle name="20% - Ênfase1 7 2 4" xfId="3520"/>
    <cellStyle name="20% - Ênfase1 7 3" xfId="540"/>
    <cellStyle name="20% - Ênfase1 7 3 2" xfId="1493"/>
    <cellStyle name="20% - Ênfase1 7 3 2 2" xfId="4343"/>
    <cellStyle name="20% - Ênfase1 7 3 3" xfId="1492"/>
    <cellStyle name="20% - Ênfase1 7 3 3 2" xfId="4342"/>
    <cellStyle name="20% - Ênfase1 7 3 4" xfId="3521"/>
    <cellStyle name="20% - Ênfase1 7 4" xfId="541"/>
    <cellStyle name="20% - Ênfase1 7 4 2" xfId="1495"/>
    <cellStyle name="20% - Ênfase1 7 4 2 2" xfId="4345"/>
    <cellStyle name="20% - Ênfase1 7 4 3" xfId="1494"/>
    <cellStyle name="20% - Ênfase1 7 4 3 2" xfId="4344"/>
    <cellStyle name="20% - Ênfase1 7 4 4" xfId="3522"/>
    <cellStyle name="20% - Ênfase1 7 5" xfId="1496"/>
    <cellStyle name="20% - Ênfase1 7 5 2" xfId="4346"/>
    <cellStyle name="20% - Ênfase1 7 6" xfId="1489"/>
    <cellStyle name="20% - Ênfase1 7 6 2" xfId="4339"/>
    <cellStyle name="20% - Ênfase1 7 7" xfId="3519"/>
    <cellStyle name="20% - Ênfase1 8" xfId="542"/>
    <cellStyle name="20% - Ênfase1 9" xfId="543"/>
    <cellStyle name="20% - Ênfase1 9 2" xfId="1498"/>
    <cellStyle name="20% - Ênfase1 9 2 2" xfId="4348"/>
    <cellStyle name="20% - Ênfase1 9 3" xfId="1497"/>
    <cellStyle name="20% - Ênfase1 9 3 2" xfId="4347"/>
    <cellStyle name="20% - Ênfase1 9 4" xfId="3523"/>
    <cellStyle name="20% - Ênfase2 10" xfId="544"/>
    <cellStyle name="20% - Ênfase2 10 2" xfId="1500"/>
    <cellStyle name="20% - Ênfase2 10 2 2" xfId="4350"/>
    <cellStyle name="20% - Ênfase2 10 3" xfId="1499"/>
    <cellStyle name="20% - Ênfase2 10 3 2" xfId="4349"/>
    <cellStyle name="20% - Ênfase2 10 4" xfId="3524"/>
    <cellStyle name="20% - Ênfase2 2" xfId="31"/>
    <cellStyle name="20% - Ênfase2 2 2" xfId="32"/>
    <cellStyle name="20% - Ênfase2 2 2 2" xfId="33"/>
    <cellStyle name="20% - Ênfase2 2 2 2 2" xfId="1504"/>
    <cellStyle name="20% - Ênfase2 2 2 2 2 2" xfId="4354"/>
    <cellStyle name="20% - Ênfase2 2 2 2 3" xfId="1503"/>
    <cellStyle name="20% - Ênfase2 2 2 2 3 2" xfId="4353"/>
    <cellStyle name="20% - Ênfase2 2 2 2 4" xfId="547"/>
    <cellStyle name="20% - Ênfase2 2 2 2 4 2" xfId="3527"/>
    <cellStyle name="20% - Ênfase2 2 2 3" xfId="548"/>
    <cellStyle name="20% - Ênfase2 2 2 3 2" xfId="1506"/>
    <cellStyle name="20% - Ênfase2 2 2 3 2 2" xfId="4356"/>
    <cellStyle name="20% - Ênfase2 2 2 3 3" xfId="1505"/>
    <cellStyle name="20% - Ênfase2 2 2 3 3 2" xfId="4355"/>
    <cellStyle name="20% - Ênfase2 2 2 3 4" xfId="3528"/>
    <cellStyle name="20% - Ênfase2 2 2 4" xfId="549"/>
    <cellStyle name="20% - Ênfase2 2 2 4 2" xfId="1508"/>
    <cellStyle name="20% - Ênfase2 2 2 4 2 2" xfId="4358"/>
    <cellStyle name="20% - Ênfase2 2 2 4 3" xfId="1507"/>
    <cellStyle name="20% - Ênfase2 2 2 4 3 2" xfId="4357"/>
    <cellStyle name="20% - Ênfase2 2 2 4 4" xfId="3529"/>
    <cellStyle name="20% - Ênfase2 2 2 5" xfId="1509"/>
    <cellStyle name="20% - Ênfase2 2 2 5 2" xfId="4359"/>
    <cellStyle name="20% - Ênfase2 2 2 6" xfId="1502"/>
    <cellStyle name="20% - Ênfase2 2 2 6 2" xfId="4352"/>
    <cellStyle name="20% - Ênfase2 2 2 7" xfId="546"/>
    <cellStyle name="20% - Ênfase2 2 2 7 2" xfId="3526"/>
    <cellStyle name="20% - Ênfase2 2 2 8" xfId="3294"/>
    <cellStyle name="20% - Ênfase2 2 3" xfId="550"/>
    <cellStyle name="20% - Ênfase2 2 3 2" xfId="1511"/>
    <cellStyle name="20% - Ênfase2 2 3 2 2" xfId="4361"/>
    <cellStyle name="20% - Ênfase2 2 3 3" xfId="1510"/>
    <cellStyle name="20% - Ênfase2 2 3 3 2" xfId="4360"/>
    <cellStyle name="20% - Ênfase2 2 3 4" xfId="3530"/>
    <cellStyle name="20% - Ênfase2 2 4" xfId="551"/>
    <cellStyle name="20% - Ênfase2 2 4 2" xfId="1513"/>
    <cellStyle name="20% - Ênfase2 2 4 2 2" xfId="4363"/>
    <cellStyle name="20% - Ênfase2 2 4 3" xfId="1512"/>
    <cellStyle name="20% - Ênfase2 2 4 3 2" xfId="4362"/>
    <cellStyle name="20% - Ênfase2 2 4 4" xfId="3531"/>
    <cellStyle name="20% - Ênfase2 2 5" xfId="552"/>
    <cellStyle name="20% - Ênfase2 2 5 2" xfId="1515"/>
    <cellStyle name="20% - Ênfase2 2 5 2 2" xfId="4365"/>
    <cellStyle name="20% - Ênfase2 2 5 3" xfId="1514"/>
    <cellStyle name="20% - Ênfase2 2 5 3 2" xfId="4364"/>
    <cellStyle name="20% - Ênfase2 2 5 4" xfId="3532"/>
    <cellStyle name="20% - Ênfase2 2 6" xfId="1516"/>
    <cellStyle name="20% - Ênfase2 2 6 2" xfId="4366"/>
    <cellStyle name="20% - Ênfase2 2 7" xfId="1501"/>
    <cellStyle name="20% - Ênfase2 2 7 2" xfId="4351"/>
    <cellStyle name="20% - Ênfase2 2 8" xfId="545"/>
    <cellStyle name="20% - Ênfase2 2 8 2" xfId="3525"/>
    <cellStyle name="20% - Ênfase2 3" xfId="553"/>
    <cellStyle name="20% - Ênfase2 3 2" xfId="554"/>
    <cellStyle name="20% - Ênfase2 3 2 2" xfId="555"/>
    <cellStyle name="20% - Ênfase2 3 2 2 2" xfId="1520"/>
    <cellStyle name="20% - Ênfase2 3 2 2 2 2" xfId="4370"/>
    <cellStyle name="20% - Ênfase2 3 2 2 3" xfId="1519"/>
    <cellStyle name="20% - Ênfase2 3 2 2 3 2" xfId="4369"/>
    <cellStyle name="20% - Ênfase2 3 2 2 4" xfId="3535"/>
    <cellStyle name="20% - Ênfase2 3 2 3" xfId="556"/>
    <cellStyle name="20% - Ênfase2 3 2 3 2" xfId="1522"/>
    <cellStyle name="20% - Ênfase2 3 2 3 2 2" xfId="4372"/>
    <cellStyle name="20% - Ênfase2 3 2 3 3" xfId="1521"/>
    <cellStyle name="20% - Ênfase2 3 2 3 3 2" xfId="4371"/>
    <cellStyle name="20% - Ênfase2 3 2 3 4" xfId="3536"/>
    <cellStyle name="20% - Ênfase2 3 2 4" xfId="557"/>
    <cellStyle name="20% - Ênfase2 3 2 4 2" xfId="1524"/>
    <cellStyle name="20% - Ênfase2 3 2 4 2 2" xfId="4374"/>
    <cellStyle name="20% - Ênfase2 3 2 4 3" xfId="1523"/>
    <cellStyle name="20% - Ênfase2 3 2 4 3 2" xfId="4373"/>
    <cellStyle name="20% - Ênfase2 3 2 4 4" xfId="3537"/>
    <cellStyle name="20% - Ênfase2 3 2 5" xfId="1525"/>
    <cellStyle name="20% - Ênfase2 3 2 5 2" xfId="4375"/>
    <cellStyle name="20% - Ênfase2 3 2 6" xfId="1518"/>
    <cellStyle name="20% - Ênfase2 3 2 6 2" xfId="4368"/>
    <cellStyle name="20% - Ênfase2 3 2 7" xfId="3534"/>
    <cellStyle name="20% - Ênfase2 3 3" xfId="558"/>
    <cellStyle name="20% - Ênfase2 3 3 2" xfId="1527"/>
    <cellStyle name="20% - Ênfase2 3 3 2 2" xfId="4377"/>
    <cellStyle name="20% - Ênfase2 3 3 3" xfId="1526"/>
    <cellStyle name="20% - Ênfase2 3 3 3 2" xfId="4376"/>
    <cellStyle name="20% - Ênfase2 3 3 4" xfId="3538"/>
    <cellStyle name="20% - Ênfase2 3 4" xfId="559"/>
    <cellStyle name="20% - Ênfase2 3 4 2" xfId="1529"/>
    <cellStyle name="20% - Ênfase2 3 4 2 2" xfId="4379"/>
    <cellStyle name="20% - Ênfase2 3 4 3" xfId="1528"/>
    <cellStyle name="20% - Ênfase2 3 4 3 2" xfId="4378"/>
    <cellStyle name="20% - Ênfase2 3 4 4" xfId="3539"/>
    <cellStyle name="20% - Ênfase2 3 5" xfId="560"/>
    <cellStyle name="20% - Ênfase2 3 5 2" xfId="1531"/>
    <cellStyle name="20% - Ênfase2 3 5 2 2" xfId="4381"/>
    <cellStyle name="20% - Ênfase2 3 5 3" xfId="1530"/>
    <cellStyle name="20% - Ênfase2 3 5 3 2" xfId="4380"/>
    <cellStyle name="20% - Ênfase2 3 5 4" xfId="3540"/>
    <cellStyle name="20% - Ênfase2 3 6" xfId="1532"/>
    <cellStyle name="20% - Ênfase2 3 6 2" xfId="4382"/>
    <cellStyle name="20% - Ênfase2 3 7" xfId="1517"/>
    <cellStyle name="20% - Ênfase2 3 7 2" xfId="4367"/>
    <cellStyle name="20% - Ênfase2 3 8" xfId="3533"/>
    <cellStyle name="20% - Ênfase2 4" xfId="561"/>
    <cellStyle name="20% - Ênfase2 4 2" xfId="562"/>
    <cellStyle name="20% - Ênfase2 4 2 2" xfId="563"/>
    <cellStyle name="20% - Ênfase2 4 2 2 2" xfId="1536"/>
    <cellStyle name="20% - Ênfase2 4 2 2 2 2" xfId="4386"/>
    <cellStyle name="20% - Ênfase2 4 2 2 3" xfId="1535"/>
    <cellStyle name="20% - Ênfase2 4 2 2 3 2" xfId="4385"/>
    <cellStyle name="20% - Ênfase2 4 2 2 4" xfId="3543"/>
    <cellStyle name="20% - Ênfase2 4 2 3" xfId="564"/>
    <cellStyle name="20% - Ênfase2 4 2 3 2" xfId="1538"/>
    <cellStyle name="20% - Ênfase2 4 2 3 2 2" xfId="4388"/>
    <cellStyle name="20% - Ênfase2 4 2 3 3" xfId="1537"/>
    <cellStyle name="20% - Ênfase2 4 2 3 3 2" xfId="4387"/>
    <cellStyle name="20% - Ênfase2 4 2 3 4" xfId="3544"/>
    <cellStyle name="20% - Ênfase2 4 2 4" xfId="565"/>
    <cellStyle name="20% - Ênfase2 4 2 4 2" xfId="1540"/>
    <cellStyle name="20% - Ênfase2 4 2 4 2 2" xfId="4390"/>
    <cellStyle name="20% - Ênfase2 4 2 4 3" xfId="1539"/>
    <cellStyle name="20% - Ênfase2 4 2 4 3 2" xfId="4389"/>
    <cellStyle name="20% - Ênfase2 4 2 4 4" xfId="3545"/>
    <cellStyle name="20% - Ênfase2 4 2 5" xfId="1541"/>
    <cellStyle name="20% - Ênfase2 4 2 5 2" xfId="4391"/>
    <cellStyle name="20% - Ênfase2 4 2 6" xfId="1534"/>
    <cellStyle name="20% - Ênfase2 4 2 6 2" xfId="4384"/>
    <cellStyle name="20% - Ênfase2 4 2 7" xfId="3542"/>
    <cellStyle name="20% - Ênfase2 4 3" xfId="566"/>
    <cellStyle name="20% - Ênfase2 4 3 2" xfId="1543"/>
    <cellStyle name="20% - Ênfase2 4 3 2 2" xfId="4393"/>
    <cellStyle name="20% - Ênfase2 4 3 3" xfId="1542"/>
    <cellStyle name="20% - Ênfase2 4 3 3 2" xfId="4392"/>
    <cellStyle name="20% - Ênfase2 4 3 4" xfId="3546"/>
    <cellStyle name="20% - Ênfase2 4 4" xfId="567"/>
    <cellStyle name="20% - Ênfase2 4 4 2" xfId="1545"/>
    <cellStyle name="20% - Ênfase2 4 4 2 2" xfId="4395"/>
    <cellStyle name="20% - Ênfase2 4 4 3" xfId="1544"/>
    <cellStyle name="20% - Ênfase2 4 4 3 2" xfId="4394"/>
    <cellStyle name="20% - Ênfase2 4 4 4" xfId="3547"/>
    <cellStyle name="20% - Ênfase2 4 5" xfId="568"/>
    <cellStyle name="20% - Ênfase2 4 5 2" xfId="1547"/>
    <cellStyle name="20% - Ênfase2 4 5 2 2" xfId="4397"/>
    <cellStyle name="20% - Ênfase2 4 5 3" xfId="1546"/>
    <cellStyle name="20% - Ênfase2 4 5 3 2" xfId="4396"/>
    <cellStyle name="20% - Ênfase2 4 5 4" xfId="3548"/>
    <cellStyle name="20% - Ênfase2 4 6" xfId="1548"/>
    <cellStyle name="20% - Ênfase2 4 6 2" xfId="4398"/>
    <cellStyle name="20% - Ênfase2 4 7" xfId="1533"/>
    <cellStyle name="20% - Ênfase2 4 7 2" xfId="4383"/>
    <cellStyle name="20% - Ênfase2 4 8" xfId="3541"/>
    <cellStyle name="20% - Ênfase2 5" xfId="569"/>
    <cellStyle name="20% - Ênfase2 5 2" xfId="570"/>
    <cellStyle name="20% - Ênfase2 5 2 2" xfId="571"/>
    <cellStyle name="20% - Ênfase2 5 2 2 2" xfId="1552"/>
    <cellStyle name="20% - Ênfase2 5 2 2 2 2" xfId="4402"/>
    <cellStyle name="20% - Ênfase2 5 2 2 3" xfId="1551"/>
    <cellStyle name="20% - Ênfase2 5 2 2 3 2" xfId="4401"/>
    <cellStyle name="20% - Ênfase2 5 2 2 4" xfId="3551"/>
    <cellStyle name="20% - Ênfase2 5 2 3" xfId="572"/>
    <cellStyle name="20% - Ênfase2 5 2 3 2" xfId="1554"/>
    <cellStyle name="20% - Ênfase2 5 2 3 2 2" xfId="4404"/>
    <cellStyle name="20% - Ênfase2 5 2 3 3" xfId="1553"/>
    <cellStyle name="20% - Ênfase2 5 2 3 3 2" xfId="4403"/>
    <cellStyle name="20% - Ênfase2 5 2 3 4" xfId="3552"/>
    <cellStyle name="20% - Ênfase2 5 2 4" xfId="573"/>
    <cellStyle name="20% - Ênfase2 5 2 4 2" xfId="1556"/>
    <cellStyle name="20% - Ênfase2 5 2 4 2 2" xfId="4406"/>
    <cellStyle name="20% - Ênfase2 5 2 4 3" xfId="1555"/>
    <cellStyle name="20% - Ênfase2 5 2 4 3 2" xfId="4405"/>
    <cellStyle name="20% - Ênfase2 5 2 4 4" xfId="3553"/>
    <cellStyle name="20% - Ênfase2 5 2 5" xfId="1557"/>
    <cellStyle name="20% - Ênfase2 5 2 5 2" xfId="4407"/>
    <cellStyle name="20% - Ênfase2 5 2 6" xfId="1550"/>
    <cellStyle name="20% - Ênfase2 5 2 6 2" xfId="4400"/>
    <cellStyle name="20% - Ênfase2 5 2 7" xfId="3550"/>
    <cellStyle name="20% - Ênfase2 5 3" xfId="574"/>
    <cellStyle name="20% - Ênfase2 5 3 2" xfId="1559"/>
    <cellStyle name="20% - Ênfase2 5 3 2 2" xfId="4409"/>
    <cellStyle name="20% - Ênfase2 5 3 3" xfId="1558"/>
    <cellStyle name="20% - Ênfase2 5 3 3 2" xfId="4408"/>
    <cellStyle name="20% - Ênfase2 5 3 4" xfId="3554"/>
    <cellStyle name="20% - Ênfase2 5 4" xfId="575"/>
    <cellStyle name="20% - Ênfase2 5 4 2" xfId="1561"/>
    <cellStyle name="20% - Ênfase2 5 4 2 2" xfId="4411"/>
    <cellStyle name="20% - Ênfase2 5 4 3" xfId="1560"/>
    <cellStyle name="20% - Ênfase2 5 4 3 2" xfId="4410"/>
    <cellStyle name="20% - Ênfase2 5 4 4" xfId="3555"/>
    <cellStyle name="20% - Ênfase2 5 5" xfId="576"/>
    <cellStyle name="20% - Ênfase2 5 5 2" xfId="1563"/>
    <cellStyle name="20% - Ênfase2 5 5 2 2" xfId="4413"/>
    <cellStyle name="20% - Ênfase2 5 5 3" xfId="1562"/>
    <cellStyle name="20% - Ênfase2 5 5 3 2" xfId="4412"/>
    <cellStyle name="20% - Ênfase2 5 5 4" xfId="3556"/>
    <cellStyle name="20% - Ênfase2 5 6" xfId="1564"/>
    <cellStyle name="20% - Ênfase2 5 6 2" xfId="4414"/>
    <cellStyle name="20% - Ênfase2 5 7" xfId="1549"/>
    <cellStyle name="20% - Ênfase2 5 7 2" xfId="4399"/>
    <cellStyle name="20% - Ênfase2 5 8" xfId="3549"/>
    <cellStyle name="20% - Ênfase2 6" xfId="577"/>
    <cellStyle name="20% - Ênfase2 6 2" xfId="578"/>
    <cellStyle name="20% - Ênfase2 6 2 2" xfId="1567"/>
    <cellStyle name="20% - Ênfase2 6 2 2 2" xfId="4417"/>
    <cellStyle name="20% - Ênfase2 6 2 3" xfId="1566"/>
    <cellStyle name="20% - Ênfase2 6 2 3 2" xfId="4416"/>
    <cellStyle name="20% - Ênfase2 6 2 4" xfId="3558"/>
    <cellStyle name="20% - Ênfase2 6 3" xfId="579"/>
    <cellStyle name="20% - Ênfase2 6 3 2" xfId="1569"/>
    <cellStyle name="20% - Ênfase2 6 3 2 2" xfId="4419"/>
    <cellStyle name="20% - Ênfase2 6 3 3" xfId="1568"/>
    <cellStyle name="20% - Ênfase2 6 3 3 2" xfId="4418"/>
    <cellStyle name="20% - Ênfase2 6 3 4" xfId="3559"/>
    <cellStyle name="20% - Ênfase2 6 4" xfId="580"/>
    <cellStyle name="20% - Ênfase2 6 4 2" xfId="1571"/>
    <cellStyle name="20% - Ênfase2 6 4 2 2" xfId="4421"/>
    <cellStyle name="20% - Ênfase2 6 4 3" xfId="1570"/>
    <cellStyle name="20% - Ênfase2 6 4 3 2" xfId="4420"/>
    <cellStyle name="20% - Ênfase2 6 4 4" xfId="3560"/>
    <cellStyle name="20% - Ênfase2 6 5" xfId="1572"/>
    <cellStyle name="20% - Ênfase2 6 5 2" xfId="4422"/>
    <cellStyle name="20% - Ênfase2 6 6" xfId="1565"/>
    <cellStyle name="20% - Ênfase2 6 6 2" xfId="4415"/>
    <cellStyle name="20% - Ênfase2 6 7" xfId="3557"/>
    <cellStyle name="20% - Ênfase2 7" xfId="581"/>
    <cellStyle name="20% - Ênfase2 7 2" xfId="582"/>
    <cellStyle name="20% - Ênfase2 7 2 2" xfId="1575"/>
    <cellStyle name="20% - Ênfase2 7 2 2 2" xfId="4425"/>
    <cellStyle name="20% - Ênfase2 7 2 3" xfId="1574"/>
    <cellStyle name="20% - Ênfase2 7 2 3 2" xfId="4424"/>
    <cellStyle name="20% - Ênfase2 7 2 4" xfId="3562"/>
    <cellStyle name="20% - Ênfase2 7 3" xfId="583"/>
    <cellStyle name="20% - Ênfase2 7 3 2" xfId="1577"/>
    <cellStyle name="20% - Ênfase2 7 3 2 2" xfId="4427"/>
    <cellStyle name="20% - Ênfase2 7 3 3" xfId="1576"/>
    <cellStyle name="20% - Ênfase2 7 3 3 2" xfId="4426"/>
    <cellStyle name="20% - Ênfase2 7 3 4" xfId="3563"/>
    <cellStyle name="20% - Ênfase2 7 4" xfId="584"/>
    <cellStyle name="20% - Ênfase2 7 4 2" xfId="1579"/>
    <cellStyle name="20% - Ênfase2 7 4 2 2" xfId="4429"/>
    <cellStyle name="20% - Ênfase2 7 4 3" xfId="1578"/>
    <cellStyle name="20% - Ênfase2 7 4 3 2" xfId="4428"/>
    <cellStyle name="20% - Ênfase2 7 4 4" xfId="3564"/>
    <cellStyle name="20% - Ênfase2 7 5" xfId="1580"/>
    <cellStyle name="20% - Ênfase2 7 5 2" xfId="4430"/>
    <cellStyle name="20% - Ênfase2 7 6" xfId="1573"/>
    <cellStyle name="20% - Ênfase2 7 6 2" xfId="4423"/>
    <cellStyle name="20% - Ênfase2 7 7" xfId="3561"/>
    <cellStyle name="20% - Ênfase2 8" xfId="585"/>
    <cellStyle name="20% - Ênfase2 9" xfId="586"/>
    <cellStyle name="20% - Ênfase2 9 2" xfId="1582"/>
    <cellStyle name="20% - Ênfase2 9 2 2" xfId="4432"/>
    <cellStyle name="20% - Ênfase2 9 3" xfId="1581"/>
    <cellStyle name="20% - Ênfase2 9 3 2" xfId="4431"/>
    <cellStyle name="20% - Ênfase2 9 4" xfId="3565"/>
    <cellStyle name="20% - Ênfase3 10" xfId="587"/>
    <cellStyle name="20% - Ênfase3 10 2" xfId="1584"/>
    <cellStyle name="20% - Ênfase3 10 2 2" xfId="4434"/>
    <cellStyle name="20% - Ênfase3 10 3" xfId="1583"/>
    <cellStyle name="20% - Ênfase3 10 3 2" xfId="4433"/>
    <cellStyle name="20% - Ênfase3 10 4" xfId="3566"/>
    <cellStyle name="20% - Ênfase3 2" xfId="34"/>
    <cellStyle name="20% - Ênfase3 2 2" xfId="35"/>
    <cellStyle name="20% - Ênfase3 2 2 2" xfId="36"/>
    <cellStyle name="20% - Ênfase3 2 2 2 2" xfId="1588"/>
    <cellStyle name="20% - Ênfase3 2 2 2 2 2" xfId="4438"/>
    <cellStyle name="20% - Ênfase3 2 2 2 3" xfId="1587"/>
    <cellStyle name="20% - Ênfase3 2 2 2 3 2" xfId="4437"/>
    <cellStyle name="20% - Ênfase3 2 2 2 4" xfId="590"/>
    <cellStyle name="20% - Ênfase3 2 2 2 4 2" xfId="3569"/>
    <cellStyle name="20% - Ênfase3 2 2 3" xfId="591"/>
    <cellStyle name="20% - Ênfase3 2 2 3 2" xfId="1590"/>
    <cellStyle name="20% - Ênfase3 2 2 3 2 2" xfId="4440"/>
    <cellStyle name="20% - Ênfase3 2 2 3 3" xfId="1589"/>
    <cellStyle name="20% - Ênfase3 2 2 3 3 2" xfId="4439"/>
    <cellStyle name="20% - Ênfase3 2 2 3 4" xfId="3570"/>
    <cellStyle name="20% - Ênfase3 2 2 4" xfId="592"/>
    <cellStyle name="20% - Ênfase3 2 2 4 2" xfId="1592"/>
    <cellStyle name="20% - Ênfase3 2 2 4 2 2" xfId="4442"/>
    <cellStyle name="20% - Ênfase3 2 2 4 3" xfId="1591"/>
    <cellStyle name="20% - Ênfase3 2 2 4 3 2" xfId="4441"/>
    <cellStyle name="20% - Ênfase3 2 2 4 4" xfId="3571"/>
    <cellStyle name="20% - Ênfase3 2 2 5" xfId="1593"/>
    <cellStyle name="20% - Ênfase3 2 2 5 2" xfId="4443"/>
    <cellStyle name="20% - Ênfase3 2 2 6" xfId="1586"/>
    <cellStyle name="20% - Ênfase3 2 2 6 2" xfId="4436"/>
    <cellStyle name="20% - Ênfase3 2 2 7" xfId="589"/>
    <cellStyle name="20% - Ênfase3 2 2 7 2" xfId="3568"/>
    <cellStyle name="20% - Ênfase3 2 2 8" xfId="3295"/>
    <cellStyle name="20% - Ênfase3 2 3" xfId="593"/>
    <cellStyle name="20% - Ênfase3 2 3 2" xfId="1595"/>
    <cellStyle name="20% - Ênfase3 2 3 2 2" xfId="4445"/>
    <cellStyle name="20% - Ênfase3 2 3 3" xfId="1594"/>
    <cellStyle name="20% - Ênfase3 2 3 3 2" xfId="4444"/>
    <cellStyle name="20% - Ênfase3 2 3 4" xfId="3572"/>
    <cellStyle name="20% - Ênfase3 2 4" xfId="594"/>
    <cellStyle name="20% - Ênfase3 2 4 2" xfId="1597"/>
    <cellStyle name="20% - Ênfase3 2 4 2 2" xfId="4447"/>
    <cellStyle name="20% - Ênfase3 2 4 3" xfId="1596"/>
    <cellStyle name="20% - Ênfase3 2 4 3 2" xfId="4446"/>
    <cellStyle name="20% - Ênfase3 2 4 4" xfId="3573"/>
    <cellStyle name="20% - Ênfase3 2 5" xfId="595"/>
    <cellStyle name="20% - Ênfase3 2 5 2" xfId="1599"/>
    <cellStyle name="20% - Ênfase3 2 5 2 2" xfId="4449"/>
    <cellStyle name="20% - Ênfase3 2 5 3" xfId="1598"/>
    <cellStyle name="20% - Ênfase3 2 5 3 2" xfId="4448"/>
    <cellStyle name="20% - Ênfase3 2 5 4" xfId="3574"/>
    <cellStyle name="20% - Ênfase3 2 6" xfId="1600"/>
    <cellStyle name="20% - Ênfase3 2 6 2" xfId="4450"/>
    <cellStyle name="20% - Ênfase3 2 7" xfId="1585"/>
    <cellStyle name="20% - Ênfase3 2 7 2" xfId="4435"/>
    <cellStyle name="20% - Ênfase3 2 8" xfId="588"/>
    <cellStyle name="20% - Ênfase3 2 8 2" xfId="3567"/>
    <cellStyle name="20% - Ênfase3 3" xfId="596"/>
    <cellStyle name="20% - Ênfase3 3 2" xfId="597"/>
    <cellStyle name="20% - Ênfase3 3 2 2" xfId="598"/>
    <cellStyle name="20% - Ênfase3 3 2 2 2" xfId="1604"/>
    <cellStyle name="20% - Ênfase3 3 2 2 2 2" xfId="4454"/>
    <cellStyle name="20% - Ênfase3 3 2 2 3" xfId="1603"/>
    <cellStyle name="20% - Ênfase3 3 2 2 3 2" xfId="4453"/>
    <cellStyle name="20% - Ênfase3 3 2 2 4" xfId="3577"/>
    <cellStyle name="20% - Ênfase3 3 2 3" xfId="599"/>
    <cellStyle name="20% - Ênfase3 3 2 3 2" xfId="1606"/>
    <cellStyle name="20% - Ênfase3 3 2 3 2 2" xfId="4456"/>
    <cellStyle name="20% - Ênfase3 3 2 3 3" xfId="1605"/>
    <cellStyle name="20% - Ênfase3 3 2 3 3 2" xfId="4455"/>
    <cellStyle name="20% - Ênfase3 3 2 3 4" xfId="3578"/>
    <cellStyle name="20% - Ênfase3 3 2 4" xfId="600"/>
    <cellStyle name="20% - Ênfase3 3 2 4 2" xfId="1608"/>
    <cellStyle name="20% - Ênfase3 3 2 4 2 2" xfId="4458"/>
    <cellStyle name="20% - Ênfase3 3 2 4 3" xfId="1607"/>
    <cellStyle name="20% - Ênfase3 3 2 4 3 2" xfId="4457"/>
    <cellStyle name="20% - Ênfase3 3 2 4 4" xfId="3579"/>
    <cellStyle name="20% - Ênfase3 3 2 5" xfId="1609"/>
    <cellStyle name="20% - Ênfase3 3 2 5 2" xfId="4459"/>
    <cellStyle name="20% - Ênfase3 3 2 6" xfId="1602"/>
    <cellStyle name="20% - Ênfase3 3 2 6 2" xfId="4452"/>
    <cellStyle name="20% - Ênfase3 3 2 7" xfId="3576"/>
    <cellStyle name="20% - Ênfase3 3 3" xfId="601"/>
    <cellStyle name="20% - Ênfase3 3 3 2" xfId="1611"/>
    <cellStyle name="20% - Ênfase3 3 3 2 2" xfId="4461"/>
    <cellStyle name="20% - Ênfase3 3 3 3" xfId="1610"/>
    <cellStyle name="20% - Ênfase3 3 3 3 2" xfId="4460"/>
    <cellStyle name="20% - Ênfase3 3 3 4" xfId="3580"/>
    <cellStyle name="20% - Ênfase3 3 4" xfId="602"/>
    <cellStyle name="20% - Ênfase3 3 4 2" xfId="1613"/>
    <cellStyle name="20% - Ênfase3 3 4 2 2" xfId="4463"/>
    <cellStyle name="20% - Ênfase3 3 4 3" xfId="1612"/>
    <cellStyle name="20% - Ênfase3 3 4 3 2" xfId="4462"/>
    <cellStyle name="20% - Ênfase3 3 4 4" xfId="3581"/>
    <cellStyle name="20% - Ênfase3 3 5" xfId="603"/>
    <cellStyle name="20% - Ênfase3 3 5 2" xfId="1615"/>
    <cellStyle name="20% - Ênfase3 3 5 2 2" xfId="4465"/>
    <cellStyle name="20% - Ênfase3 3 5 3" xfId="1614"/>
    <cellStyle name="20% - Ênfase3 3 5 3 2" xfId="4464"/>
    <cellStyle name="20% - Ênfase3 3 5 4" xfId="3582"/>
    <cellStyle name="20% - Ênfase3 3 6" xfId="1616"/>
    <cellStyle name="20% - Ênfase3 3 6 2" xfId="4466"/>
    <cellStyle name="20% - Ênfase3 3 7" xfId="1601"/>
    <cellStyle name="20% - Ênfase3 3 7 2" xfId="4451"/>
    <cellStyle name="20% - Ênfase3 3 8" xfId="3575"/>
    <cellStyle name="20% - Ênfase3 4" xfId="604"/>
    <cellStyle name="20% - Ênfase3 4 2" xfId="605"/>
    <cellStyle name="20% - Ênfase3 4 2 2" xfId="606"/>
    <cellStyle name="20% - Ênfase3 4 2 2 2" xfId="1620"/>
    <cellStyle name="20% - Ênfase3 4 2 2 2 2" xfId="4470"/>
    <cellStyle name="20% - Ênfase3 4 2 2 3" xfId="1619"/>
    <cellStyle name="20% - Ênfase3 4 2 2 3 2" xfId="4469"/>
    <cellStyle name="20% - Ênfase3 4 2 2 4" xfId="3585"/>
    <cellStyle name="20% - Ênfase3 4 2 3" xfId="607"/>
    <cellStyle name="20% - Ênfase3 4 2 3 2" xfId="1622"/>
    <cellStyle name="20% - Ênfase3 4 2 3 2 2" xfId="4472"/>
    <cellStyle name="20% - Ênfase3 4 2 3 3" xfId="1621"/>
    <cellStyle name="20% - Ênfase3 4 2 3 3 2" xfId="4471"/>
    <cellStyle name="20% - Ênfase3 4 2 3 4" xfId="3586"/>
    <cellStyle name="20% - Ênfase3 4 2 4" xfId="608"/>
    <cellStyle name="20% - Ênfase3 4 2 4 2" xfId="1624"/>
    <cellStyle name="20% - Ênfase3 4 2 4 2 2" xfId="4474"/>
    <cellStyle name="20% - Ênfase3 4 2 4 3" xfId="1623"/>
    <cellStyle name="20% - Ênfase3 4 2 4 3 2" xfId="4473"/>
    <cellStyle name="20% - Ênfase3 4 2 4 4" xfId="3587"/>
    <cellStyle name="20% - Ênfase3 4 2 5" xfId="1625"/>
    <cellStyle name="20% - Ênfase3 4 2 5 2" xfId="4475"/>
    <cellStyle name="20% - Ênfase3 4 2 6" xfId="1618"/>
    <cellStyle name="20% - Ênfase3 4 2 6 2" xfId="4468"/>
    <cellStyle name="20% - Ênfase3 4 2 7" xfId="3584"/>
    <cellStyle name="20% - Ênfase3 4 3" xfId="609"/>
    <cellStyle name="20% - Ênfase3 4 3 2" xfId="1627"/>
    <cellStyle name="20% - Ênfase3 4 3 2 2" xfId="4477"/>
    <cellStyle name="20% - Ênfase3 4 3 3" xfId="1626"/>
    <cellStyle name="20% - Ênfase3 4 3 3 2" xfId="4476"/>
    <cellStyle name="20% - Ênfase3 4 3 4" xfId="3588"/>
    <cellStyle name="20% - Ênfase3 4 4" xfId="610"/>
    <cellStyle name="20% - Ênfase3 4 4 2" xfId="1629"/>
    <cellStyle name="20% - Ênfase3 4 4 2 2" xfId="4479"/>
    <cellStyle name="20% - Ênfase3 4 4 3" xfId="1628"/>
    <cellStyle name="20% - Ênfase3 4 4 3 2" xfId="4478"/>
    <cellStyle name="20% - Ênfase3 4 4 4" xfId="3589"/>
    <cellStyle name="20% - Ênfase3 4 5" xfId="611"/>
    <cellStyle name="20% - Ênfase3 4 5 2" xfId="1631"/>
    <cellStyle name="20% - Ênfase3 4 5 2 2" xfId="4481"/>
    <cellStyle name="20% - Ênfase3 4 5 3" xfId="1630"/>
    <cellStyle name="20% - Ênfase3 4 5 3 2" xfId="4480"/>
    <cellStyle name="20% - Ênfase3 4 5 4" xfId="3590"/>
    <cellStyle name="20% - Ênfase3 4 6" xfId="1632"/>
    <cellStyle name="20% - Ênfase3 4 6 2" xfId="4482"/>
    <cellStyle name="20% - Ênfase3 4 7" xfId="1617"/>
    <cellStyle name="20% - Ênfase3 4 7 2" xfId="4467"/>
    <cellStyle name="20% - Ênfase3 4 8" xfId="3583"/>
    <cellStyle name="20% - Ênfase3 5" xfId="612"/>
    <cellStyle name="20% - Ênfase3 5 2" xfId="613"/>
    <cellStyle name="20% - Ênfase3 5 2 2" xfId="614"/>
    <cellStyle name="20% - Ênfase3 5 2 2 2" xfId="1636"/>
    <cellStyle name="20% - Ênfase3 5 2 2 2 2" xfId="4486"/>
    <cellStyle name="20% - Ênfase3 5 2 2 3" xfId="1635"/>
    <cellStyle name="20% - Ênfase3 5 2 2 3 2" xfId="4485"/>
    <cellStyle name="20% - Ênfase3 5 2 2 4" xfId="3593"/>
    <cellStyle name="20% - Ênfase3 5 2 3" xfId="615"/>
    <cellStyle name="20% - Ênfase3 5 2 3 2" xfId="1638"/>
    <cellStyle name="20% - Ênfase3 5 2 3 2 2" xfId="4488"/>
    <cellStyle name="20% - Ênfase3 5 2 3 3" xfId="1637"/>
    <cellStyle name="20% - Ênfase3 5 2 3 3 2" xfId="4487"/>
    <cellStyle name="20% - Ênfase3 5 2 3 4" xfId="3594"/>
    <cellStyle name="20% - Ênfase3 5 2 4" xfId="616"/>
    <cellStyle name="20% - Ênfase3 5 2 4 2" xfId="1640"/>
    <cellStyle name="20% - Ênfase3 5 2 4 2 2" xfId="4490"/>
    <cellStyle name="20% - Ênfase3 5 2 4 3" xfId="1639"/>
    <cellStyle name="20% - Ênfase3 5 2 4 3 2" xfId="4489"/>
    <cellStyle name="20% - Ênfase3 5 2 4 4" xfId="3595"/>
    <cellStyle name="20% - Ênfase3 5 2 5" xfId="1641"/>
    <cellStyle name="20% - Ênfase3 5 2 5 2" xfId="4491"/>
    <cellStyle name="20% - Ênfase3 5 2 6" xfId="1634"/>
    <cellStyle name="20% - Ênfase3 5 2 6 2" xfId="4484"/>
    <cellStyle name="20% - Ênfase3 5 2 7" xfId="3592"/>
    <cellStyle name="20% - Ênfase3 5 3" xfId="617"/>
    <cellStyle name="20% - Ênfase3 5 3 2" xfId="1643"/>
    <cellStyle name="20% - Ênfase3 5 3 2 2" xfId="4493"/>
    <cellStyle name="20% - Ênfase3 5 3 3" xfId="1642"/>
    <cellStyle name="20% - Ênfase3 5 3 3 2" xfId="4492"/>
    <cellStyle name="20% - Ênfase3 5 3 4" xfId="3596"/>
    <cellStyle name="20% - Ênfase3 5 4" xfId="618"/>
    <cellStyle name="20% - Ênfase3 5 4 2" xfId="1645"/>
    <cellStyle name="20% - Ênfase3 5 4 2 2" xfId="4495"/>
    <cellStyle name="20% - Ênfase3 5 4 3" xfId="1644"/>
    <cellStyle name="20% - Ênfase3 5 4 3 2" xfId="4494"/>
    <cellStyle name="20% - Ênfase3 5 4 4" xfId="3597"/>
    <cellStyle name="20% - Ênfase3 5 5" xfId="619"/>
    <cellStyle name="20% - Ênfase3 5 5 2" xfId="1647"/>
    <cellStyle name="20% - Ênfase3 5 5 2 2" xfId="4497"/>
    <cellStyle name="20% - Ênfase3 5 5 3" xfId="1646"/>
    <cellStyle name="20% - Ênfase3 5 5 3 2" xfId="4496"/>
    <cellStyle name="20% - Ênfase3 5 5 4" xfId="3598"/>
    <cellStyle name="20% - Ênfase3 5 6" xfId="1648"/>
    <cellStyle name="20% - Ênfase3 5 6 2" xfId="4498"/>
    <cellStyle name="20% - Ênfase3 5 7" xfId="1633"/>
    <cellStyle name="20% - Ênfase3 5 7 2" xfId="4483"/>
    <cellStyle name="20% - Ênfase3 5 8" xfId="3591"/>
    <cellStyle name="20% - Ênfase3 6" xfId="620"/>
    <cellStyle name="20% - Ênfase3 6 2" xfId="621"/>
    <cellStyle name="20% - Ênfase3 6 2 2" xfId="1651"/>
    <cellStyle name="20% - Ênfase3 6 2 2 2" xfId="4501"/>
    <cellStyle name="20% - Ênfase3 6 2 3" xfId="1650"/>
    <cellStyle name="20% - Ênfase3 6 2 3 2" xfId="4500"/>
    <cellStyle name="20% - Ênfase3 6 2 4" xfId="3600"/>
    <cellStyle name="20% - Ênfase3 6 3" xfId="622"/>
    <cellStyle name="20% - Ênfase3 6 3 2" xfId="1653"/>
    <cellStyle name="20% - Ênfase3 6 3 2 2" xfId="4503"/>
    <cellStyle name="20% - Ênfase3 6 3 3" xfId="1652"/>
    <cellStyle name="20% - Ênfase3 6 3 3 2" xfId="4502"/>
    <cellStyle name="20% - Ênfase3 6 3 4" xfId="3601"/>
    <cellStyle name="20% - Ênfase3 6 4" xfId="623"/>
    <cellStyle name="20% - Ênfase3 6 4 2" xfId="1655"/>
    <cellStyle name="20% - Ênfase3 6 4 2 2" xfId="4505"/>
    <cellStyle name="20% - Ênfase3 6 4 3" xfId="1654"/>
    <cellStyle name="20% - Ênfase3 6 4 3 2" xfId="4504"/>
    <cellStyle name="20% - Ênfase3 6 4 4" xfId="3602"/>
    <cellStyle name="20% - Ênfase3 6 5" xfId="1656"/>
    <cellStyle name="20% - Ênfase3 6 5 2" xfId="4506"/>
    <cellStyle name="20% - Ênfase3 6 6" xfId="1649"/>
    <cellStyle name="20% - Ênfase3 6 6 2" xfId="4499"/>
    <cellStyle name="20% - Ênfase3 6 7" xfId="3599"/>
    <cellStyle name="20% - Ênfase3 7" xfId="624"/>
    <cellStyle name="20% - Ênfase3 7 2" xfId="625"/>
    <cellStyle name="20% - Ênfase3 7 2 2" xfId="1659"/>
    <cellStyle name="20% - Ênfase3 7 2 2 2" xfId="4509"/>
    <cellStyle name="20% - Ênfase3 7 2 3" xfId="1658"/>
    <cellStyle name="20% - Ênfase3 7 2 3 2" xfId="4508"/>
    <cellStyle name="20% - Ênfase3 7 2 4" xfId="3604"/>
    <cellStyle name="20% - Ênfase3 7 3" xfId="626"/>
    <cellStyle name="20% - Ênfase3 7 3 2" xfId="1661"/>
    <cellStyle name="20% - Ênfase3 7 3 2 2" xfId="4511"/>
    <cellStyle name="20% - Ênfase3 7 3 3" xfId="1660"/>
    <cellStyle name="20% - Ênfase3 7 3 3 2" xfId="4510"/>
    <cellStyle name="20% - Ênfase3 7 3 4" xfId="3605"/>
    <cellStyle name="20% - Ênfase3 7 4" xfId="627"/>
    <cellStyle name="20% - Ênfase3 7 4 2" xfId="1663"/>
    <cellStyle name="20% - Ênfase3 7 4 2 2" xfId="4513"/>
    <cellStyle name="20% - Ênfase3 7 4 3" xfId="1662"/>
    <cellStyle name="20% - Ênfase3 7 4 3 2" xfId="4512"/>
    <cellStyle name="20% - Ênfase3 7 4 4" xfId="3606"/>
    <cellStyle name="20% - Ênfase3 7 5" xfId="1664"/>
    <cellStyle name="20% - Ênfase3 7 5 2" xfId="4514"/>
    <cellStyle name="20% - Ênfase3 7 6" xfId="1657"/>
    <cellStyle name="20% - Ênfase3 7 6 2" xfId="4507"/>
    <cellStyle name="20% - Ênfase3 7 7" xfId="3603"/>
    <cellStyle name="20% - Ênfase3 8" xfId="628"/>
    <cellStyle name="20% - Ênfase3 9" xfId="629"/>
    <cellStyle name="20% - Ênfase3 9 2" xfId="1666"/>
    <cellStyle name="20% - Ênfase3 9 2 2" xfId="4516"/>
    <cellStyle name="20% - Ênfase3 9 3" xfId="1665"/>
    <cellStyle name="20% - Ênfase3 9 3 2" xfId="4515"/>
    <cellStyle name="20% - Ênfase3 9 4" xfId="3607"/>
    <cellStyle name="20% - Ênfase4 10" xfId="630"/>
    <cellStyle name="20% - Ênfase4 10 2" xfId="1668"/>
    <cellStyle name="20% - Ênfase4 10 2 2" xfId="4518"/>
    <cellStyle name="20% - Ênfase4 10 3" xfId="1667"/>
    <cellStyle name="20% - Ênfase4 10 3 2" xfId="4517"/>
    <cellStyle name="20% - Ênfase4 10 4" xfId="3608"/>
    <cellStyle name="20% - Ênfase4 2" xfId="37"/>
    <cellStyle name="20% - Ênfase4 2 2" xfId="38"/>
    <cellStyle name="20% - Ênfase4 2 2 2" xfId="39"/>
    <cellStyle name="20% - Ênfase4 2 2 2 2" xfId="1672"/>
    <cellStyle name="20% - Ênfase4 2 2 2 2 2" xfId="4522"/>
    <cellStyle name="20% - Ênfase4 2 2 2 3" xfId="1671"/>
    <cellStyle name="20% - Ênfase4 2 2 2 3 2" xfId="4521"/>
    <cellStyle name="20% - Ênfase4 2 2 2 4" xfId="633"/>
    <cellStyle name="20% - Ênfase4 2 2 2 4 2" xfId="3611"/>
    <cellStyle name="20% - Ênfase4 2 2 3" xfId="634"/>
    <cellStyle name="20% - Ênfase4 2 2 3 2" xfId="1674"/>
    <cellStyle name="20% - Ênfase4 2 2 3 2 2" xfId="4524"/>
    <cellStyle name="20% - Ênfase4 2 2 3 3" xfId="1673"/>
    <cellStyle name="20% - Ênfase4 2 2 3 3 2" xfId="4523"/>
    <cellStyle name="20% - Ênfase4 2 2 3 4" xfId="3612"/>
    <cellStyle name="20% - Ênfase4 2 2 4" xfId="635"/>
    <cellStyle name="20% - Ênfase4 2 2 4 2" xfId="1676"/>
    <cellStyle name="20% - Ênfase4 2 2 4 2 2" xfId="4526"/>
    <cellStyle name="20% - Ênfase4 2 2 4 3" xfId="1675"/>
    <cellStyle name="20% - Ênfase4 2 2 4 3 2" xfId="4525"/>
    <cellStyle name="20% - Ênfase4 2 2 4 4" xfId="3613"/>
    <cellStyle name="20% - Ênfase4 2 2 5" xfId="1677"/>
    <cellStyle name="20% - Ênfase4 2 2 5 2" xfId="4527"/>
    <cellStyle name="20% - Ênfase4 2 2 6" xfId="1670"/>
    <cellStyle name="20% - Ênfase4 2 2 6 2" xfId="4520"/>
    <cellStyle name="20% - Ênfase4 2 2 7" xfId="632"/>
    <cellStyle name="20% - Ênfase4 2 2 7 2" xfId="3610"/>
    <cellStyle name="20% - Ênfase4 2 2 8" xfId="3296"/>
    <cellStyle name="20% - Ênfase4 2 3" xfId="636"/>
    <cellStyle name="20% - Ênfase4 2 3 2" xfId="1679"/>
    <cellStyle name="20% - Ênfase4 2 3 2 2" xfId="4529"/>
    <cellStyle name="20% - Ênfase4 2 3 3" xfId="1678"/>
    <cellStyle name="20% - Ênfase4 2 3 3 2" xfId="4528"/>
    <cellStyle name="20% - Ênfase4 2 3 4" xfId="3614"/>
    <cellStyle name="20% - Ênfase4 2 4" xfId="637"/>
    <cellStyle name="20% - Ênfase4 2 4 2" xfId="1681"/>
    <cellStyle name="20% - Ênfase4 2 4 2 2" xfId="4531"/>
    <cellStyle name="20% - Ênfase4 2 4 3" xfId="1680"/>
    <cellStyle name="20% - Ênfase4 2 4 3 2" xfId="4530"/>
    <cellStyle name="20% - Ênfase4 2 4 4" xfId="3615"/>
    <cellStyle name="20% - Ênfase4 2 5" xfId="638"/>
    <cellStyle name="20% - Ênfase4 2 5 2" xfId="1683"/>
    <cellStyle name="20% - Ênfase4 2 5 2 2" xfId="4533"/>
    <cellStyle name="20% - Ênfase4 2 5 3" xfId="1682"/>
    <cellStyle name="20% - Ênfase4 2 5 3 2" xfId="4532"/>
    <cellStyle name="20% - Ênfase4 2 5 4" xfId="3616"/>
    <cellStyle name="20% - Ênfase4 2 6" xfId="1684"/>
    <cellStyle name="20% - Ênfase4 2 6 2" xfId="4534"/>
    <cellStyle name="20% - Ênfase4 2 7" xfId="1669"/>
    <cellStyle name="20% - Ênfase4 2 7 2" xfId="4519"/>
    <cellStyle name="20% - Ênfase4 2 8" xfId="631"/>
    <cellStyle name="20% - Ênfase4 2 8 2" xfId="3609"/>
    <cellStyle name="20% - Ênfase4 3" xfId="639"/>
    <cellStyle name="20% - Ênfase4 3 2" xfId="640"/>
    <cellStyle name="20% - Ênfase4 3 2 2" xfId="641"/>
    <cellStyle name="20% - Ênfase4 3 2 2 2" xfId="1688"/>
    <cellStyle name="20% - Ênfase4 3 2 2 2 2" xfId="4538"/>
    <cellStyle name="20% - Ênfase4 3 2 2 3" xfId="1687"/>
    <cellStyle name="20% - Ênfase4 3 2 2 3 2" xfId="4537"/>
    <cellStyle name="20% - Ênfase4 3 2 2 4" xfId="3619"/>
    <cellStyle name="20% - Ênfase4 3 2 3" xfId="642"/>
    <cellStyle name="20% - Ênfase4 3 2 3 2" xfId="1690"/>
    <cellStyle name="20% - Ênfase4 3 2 3 2 2" xfId="4540"/>
    <cellStyle name="20% - Ênfase4 3 2 3 3" xfId="1689"/>
    <cellStyle name="20% - Ênfase4 3 2 3 3 2" xfId="4539"/>
    <cellStyle name="20% - Ênfase4 3 2 3 4" xfId="3620"/>
    <cellStyle name="20% - Ênfase4 3 2 4" xfId="643"/>
    <cellStyle name="20% - Ênfase4 3 2 4 2" xfId="1692"/>
    <cellStyle name="20% - Ênfase4 3 2 4 2 2" xfId="4542"/>
    <cellStyle name="20% - Ênfase4 3 2 4 3" xfId="1691"/>
    <cellStyle name="20% - Ênfase4 3 2 4 3 2" xfId="4541"/>
    <cellStyle name="20% - Ênfase4 3 2 4 4" xfId="3621"/>
    <cellStyle name="20% - Ênfase4 3 2 5" xfId="1693"/>
    <cellStyle name="20% - Ênfase4 3 2 5 2" xfId="4543"/>
    <cellStyle name="20% - Ênfase4 3 2 6" xfId="1686"/>
    <cellStyle name="20% - Ênfase4 3 2 6 2" xfId="4536"/>
    <cellStyle name="20% - Ênfase4 3 2 7" xfId="3618"/>
    <cellStyle name="20% - Ênfase4 3 3" xfId="644"/>
    <cellStyle name="20% - Ênfase4 3 3 2" xfId="1695"/>
    <cellStyle name="20% - Ênfase4 3 3 2 2" xfId="4545"/>
    <cellStyle name="20% - Ênfase4 3 3 3" xfId="1694"/>
    <cellStyle name="20% - Ênfase4 3 3 3 2" xfId="4544"/>
    <cellStyle name="20% - Ênfase4 3 3 4" xfId="3622"/>
    <cellStyle name="20% - Ênfase4 3 4" xfId="645"/>
    <cellStyle name="20% - Ênfase4 3 4 2" xfId="1697"/>
    <cellStyle name="20% - Ênfase4 3 4 2 2" xfId="4547"/>
    <cellStyle name="20% - Ênfase4 3 4 3" xfId="1696"/>
    <cellStyle name="20% - Ênfase4 3 4 3 2" xfId="4546"/>
    <cellStyle name="20% - Ênfase4 3 4 4" xfId="3623"/>
    <cellStyle name="20% - Ênfase4 3 5" xfId="646"/>
    <cellStyle name="20% - Ênfase4 3 5 2" xfId="1699"/>
    <cellStyle name="20% - Ênfase4 3 5 2 2" xfId="4549"/>
    <cellStyle name="20% - Ênfase4 3 5 3" xfId="1698"/>
    <cellStyle name="20% - Ênfase4 3 5 3 2" xfId="4548"/>
    <cellStyle name="20% - Ênfase4 3 5 4" xfId="3624"/>
    <cellStyle name="20% - Ênfase4 3 6" xfId="1700"/>
    <cellStyle name="20% - Ênfase4 3 6 2" xfId="4550"/>
    <cellStyle name="20% - Ênfase4 3 7" xfId="1685"/>
    <cellStyle name="20% - Ênfase4 3 7 2" xfId="4535"/>
    <cellStyle name="20% - Ênfase4 3 8" xfId="3617"/>
    <cellStyle name="20% - Ênfase4 4" xfId="647"/>
    <cellStyle name="20% - Ênfase4 4 2" xfId="648"/>
    <cellStyle name="20% - Ênfase4 4 2 2" xfId="649"/>
    <cellStyle name="20% - Ênfase4 4 2 2 2" xfId="1704"/>
    <cellStyle name="20% - Ênfase4 4 2 2 2 2" xfId="4554"/>
    <cellStyle name="20% - Ênfase4 4 2 2 3" xfId="1703"/>
    <cellStyle name="20% - Ênfase4 4 2 2 3 2" xfId="4553"/>
    <cellStyle name="20% - Ênfase4 4 2 2 4" xfId="3627"/>
    <cellStyle name="20% - Ênfase4 4 2 3" xfId="650"/>
    <cellStyle name="20% - Ênfase4 4 2 3 2" xfId="1706"/>
    <cellStyle name="20% - Ênfase4 4 2 3 2 2" xfId="4556"/>
    <cellStyle name="20% - Ênfase4 4 2 3 3" xfId="1705"/>
    <cellStyle name="20% - Ênfase4 4 2 3 3 2" xfId="4555"/>
    <cellStyle name="20% - Ênfase4 4 2 3 4" xfId="3628"/>
    <cellStyle name="20% - Ênfase4 4 2 4" xfId="651"/>
    <cellStyle name="20% - Ênfase4 4 2 4 2" xfId="1708"/>
    <cellStyle name="20% - Ênfase4 4 2 4 2 2" xfId="4558"/>
    <cellStyle name="20% - Ênfase4 4 2 4 3" xfId="1707"/>
    <cellStyle name="20% - Ênfase4 4 2 4 3 2" xfId="4557"/>
    <cellStyle name="20% - Ênfase4 4 2 4 4" xfId="3629"/>
    <cellStyle name="20% - Ênfase4 4 2 5" xfId="1709"/>
    <cellStyle name="20% - Ênfase4 4 2 5 2" xfId="4559"/>
    <cellStyle name="20% - Ênfase4 4 2 6" xfId="1702"/>
    <cellStyle name="20% - Ênfase4 4 2 6 2" xfId="4552"/>
    <cellStyle name="20% - Ênfase4 4 2 7" xfId="3626"/>
    <cellStyle name="20% - Ênfase4 4 3" xfId="652"/>
    <cellStyle name="20% - Ênfase4 4 3 2" xfId="1711"/>
    <cellStyle name="20% - Ênfase4 4 3 2 2" xfId="4561"/>
    <cellStyle name="20% - Ênfase4 4 3 3" xfId="1710"/>
    <cellStyle name="20% - Ênfase4 4 3 3 2" xfId="4560"/>
    <cellStyle name="20% - Ênfase4 4 3 4" xfId="3630"/>
    <cellStyle name="20% - Ênfase4 4 4" xfId="653"/>
    <cellStyle name="20% - Ênfase4 4 4 2" xfId="1713"/>
    <cellStyle name="20% - Ênfase4 4 4 2 2" xfId="4563"/>
    <cellStyle name="20% - Ênfase4 4 4 3" xfId="1712"/>
    <cellStyle name="20% - Ênfase4 4 4 3 2" xfId="4562"/>
    <cellStyle name="20% - Ênfase4 4 4 4" xfId="3631"/>
    <cellStyle name="20% - Ênfase4 4 5" xfId="654"/>
    <cellStyle name="20% - Ênfase4 4 5 2" xfId="1715"/>
    <cellStyle name="20% - Ênfase4 4 5 2 2" xfId="4565"/>
    <cellStyle name="20% - Ênfase4 4 5 3" xfId="1714"/>
    <cellStyle name="20% - Ênfase4 4 5 3 2" xfId="4564"/>
    <cellStyle name="20% - Ênfase4 4 5 4" xfId="3632"/>
    <cellStyle name="20% - Ênfase4 4 6" xfId="1716"/>
    <cellStyle name="20% - Ênfase4 4 6 2" xfId="4566"/>
    <cellStyle name="20% - Ênfase4 4 7" xfId="1701"/>
    <cellStyle name="20% - Ênfase4 4 7 2" xfId="4551"/>
    <cellStyle name="20% - Ênfase4 4 8" xfId="3625"/>
    <cellStyle name="20% - Ênfase4 5" xfId="655"/>
    <cellStyle name="20% - Ênfase4 5 2" xfId="656"/>
    <cellStyle name="20% - Ênfase4 5 2 2" xfId="657"/>
    <cellStyle name="20% - Ênfase4 5 2 2 2" xfId="1720"/>
    <cellStyle name="20% - Ênfase4 5 2 2 2 2" xfId="4570"/>
    <cellStyle name="20% - Ênfase4 5 2 2 3" xfId="1719"/>
    <cellStyle name="20% - Ênfase4 5 2 2 3 2" xfId="4569"/>
    <cellStyle name="20% - Ênfase4 5 2 2 4" xfId="3635"/>
    <cellStyle name="20% - Ênfase4 5 2 3" xfId="658"/>
    <cellStyle name="20% - Ênfase4 5 2 3 2" xfId="1722"/>
    <cellStyle name="20% - Ênfase4 5 2 3 2 2" xfId="4572"/>
    <cellStyle name="20% - Ênfase4 5 2 3 3" xfId="1721"/>
    <cellStyle name="20% - Ênfase4 5 2 3 3 2" xfId="4571"/>
    <cellStyle name="20% - Ênfase4 5 2 3 4" xfId="3636"/>
    <cellStyle name="20% - Ênfase4 5 2 4" xfId="659"/>
    <cellStyle name="20% - Ênfase4 5 2 4 2" xfId="1724"/>
    <cellStyle name="20% - Ênfase4 5 2 4 2 2" xfId="4574"/>
    <cellStyle name="20% - Ênfase4 5 2 4 3" xfId="1723"/>
    <cellStyle name="20% - Ênfase4 5 2 4 3 2" xfId="4573"/>
    <cellStyle name="20% - Ênfase4 5 2 4 4" xfId="3637"/>
    <cellStyle name="20% - Ênfase4 5 2 5" xfId="1725"/>
    <cellStyle name="20% - Ênfase4 5 2 5 2" xfId="4575"/>
    <cellStyle name="20% - Ênfase4 5 2 6" xfId="1718"/>
    <cellStyle name="20% - Ênfase4 5 2 6 2" xfId="4568"/>
    <cellStyle name="20% - Ênfase4 5 2 7" xfId="3634"/>
    <cellStyle name="20% - Ênfase4 5 3" xfId="660"/>
    <cellStyle name="20% - Ênfase4 5 3 2" xfId="1727"/>
    <cellStyle name="20% - Ênfase4 5 3 2 2" xfId="4577"/>
    <cellStyle name="20% - Ênfase4 5 3 3" xfId="1726"/>
    <cellStyle name="20% - Ênfase4 5 3 3 2" xfId="4576"/>
    <cellStyle name="20% - Ênfase4 5 3 4" xfId="3638"/>
    <cellStyle name="20% - Ênfase4 5 4" xfId="661"/>
    <cellStyle name="20% - Ênfase4 5 4 2" xfId="1729"/>
    <cellStyle name="20% - Ênfase4 5 4 2 2" xfId="4579"/>
    <cellStyle name="20% - Ênfase4 5 4 3" xfId="1728"/>
    <cellStyle name="20% - Ênfase4 5 4 3 2" xfId="4578"/>
    <cellStyle name="20% - Ênfase4 5 4 4" xfId="3639"/>
    <cellStyle name="20% - Ênfase4 5 5" xfId="662"/>
    <cellStyle name="20% - Ênfase4 5 5 2" xfId="1731"/>
    <cellStyle name="20% - Ênfase4 5 5 2 2" xfId="4581"/>
    <cellStyle name="20% - Ênfase4 5 5 3" xfId="1730"/>
    <cellStyle name="20% - Ênfase4 5 5 3 2" xfId="4580"/>
    <cellStyle name="20% - Ênfase4 5 5 4" xfId="3640"/>
    <cellStyle name="20% - Ênfase4 5 6" xfId="1732"/>
    <cellStyle name="20% - Ênfase4 5 6 2" xfId="4582"/>
    <cellStyle name="20% - Ênfase4 5 7" xfId="1717"/>
    <cellStyle name="20% - Ênfase4 5 7 2" xfId="4567"/>
    <cellStyle name="20% - Ênfase4 5 8" xfId="3633"/>
    <cellStyle name="20% - Ênfase4 6" xfId="663"/>
    <cellStyle name="20% - Ênfase4 6 2" xfId="664"/>
    <cellStyle name="20% - Ênfase4 6 2 2" xfId="1735"/>
    <cellStyle name="20% - Ênfase4 6 2 2 2" xfId="4585"/>
    <cellStyle name="20% - Ênfase4 6 2 3" xfId="1734"/>
    <cellStyle name="20% - Ênfase4 6 2 3 2" xfId="4584"/>
    <cellStyle name="20% - Ênfase4 6 2 4" xfId="3642"/>
    <cellStyle name="20% - Ênfase4 6 3" xfId="665"/>
    <cellStyle name="20% - Ênfase4 6 3 2" xfId="1737"/>
    <cellStyle name="20% - Ênfase4 6 3 2 2" xfId="4587"/>
    <cellStyle name="20% - Ênfase4 6 3 3" xfId="1736"/>
    <cellStyle name="20% - Ênfase4 6 3 3 2" xfId="4586"/>
    <cellStyle name="20% - Ênfase4 6 3 4" xfId="3643"/>
    <cellStyle name="20% - Ênfase4 6 4" xfId="666"/>
    <cellStyle name="20% - Ênfase4 6 4 2" xfId="1739"/>
    <cellStyle name="20% - Ênfase4 6 4 2 2" xfId="4589"/>
    <cellStyle name="20% - Ênfase4 6 4 3" xfId="1738"/>
    <cellStyle name="20% - Ênfase4 6 4 3 2" xfId="4588"/>
    <cellStyle name="20% - Ênfase4 6 4 4" xfId="3644"/>
    <cellStyle name="20% - Ênfase4 6 5" xfId="1740"/>
    <cellStyle name="20% - Ênfase4 6 5 2" xfId="4590"/>
    <cellStyle name="20% - Ênfase4 6 6" xfId="1733"/>
    <cellStyle name="20% - Ênfase4 6 6 2" xfId="4583"/>
    <cellStyle name="20% - Ênfase4 6 7" xfId="3641"/>
    <cellStyle name="20% - Ênfase4 7" xfId="667"/>
    <cellStyle name="20% - Ênfase4 7 2" xfId="668"/>
    <cellStyle name="20% - Ênfase4 7 2 2" xfId="1743"/>
    <cellStyle name="20% - Ênfase4 7 2 2 2" xfId="4593"/>
    <cellStyle name="20% - Ênfase4 7 2 3" xfId="1742"/>
    <cellStyle name="20% - Ênfase4 7 2 3 2" xfId="4592"/>
    <cellStyle name="20% - Ênfase4 7 2 4" xfId="3646"/>
    <cellStyle name="20% - Ênfase4 7 3" xfId="669"/>
    <cellStyle name="20% - Ênfase4 7 3 2" xfId="1745"/>
    <cellStyle name="20% - Ênfase4 7 3 2 2" xfId="4595"/>
    <cellStyle name="20% - Ênfase4 7 3 3" xfId="1744"/>
    <cellStyle name="20% - Ênfase4 7 3 3 2" xfId="4594"/>
    <cellStyle name="20% - Ênfase4 7 3 4" xfId="3647"/>
    <cellStyle name="20% - Ênfase4 7 4" xfId="670"/>
    <cellStyle name="20% - Ênfase4 7 4 2" xfId="1747"/>
    <cellStyle name="20% - Ênfase4 7 4 2 2" xfId="4597"/>
    <cellStyle name="20% - Ênfase4 7 4 3" xfId="1746"/>
    <cellStyle name="20% - Ênfase4 7 4 3 2" xfId="4596"/>
    <cellStyle name="20% - Ênfase4 7 4 4" xfId="3648"/>
    <cellStyle name="20% - Ênfase4 7 5" xfId="1748"/>
    <cellStyle name="20% - Ênfase4 7 5 2" xfId="4598"/>
    <cellStyle name="20% - Ênfase4 7 6" xfId="1741"/>
    <cellStyle name="20% - Ênfase4 7 6 2" xfId="4591"/>
    <cellStyle name="20% - Ênfase4 7 7" xfId="3645"/>
    <cellStyle name="20% - Ênfase4 8" xfId="671"/>
    <cellStyle name="20% - Ênfase4 9" xfId="672"/>
    <cellStyle name="20% - Ênfase4 9 2" xfId="1750"/>
    <cellStyle name="20% - Ênfase4 9 2 2" xfId="4600"/>
    <cellStyle name="20% - Ênfase4 9 3" xfId="1749"/>
    <cellStyle name="20% - Ênfase4 9 3 2" xfId="4599"/>
    <cellStyle name="20% - Ênfase4 9 4" xfId="3649"/>
    <cellStyle name="20% - Ênfase5 10" xfId="673"/>
    <cellStyle name="20% - Ênfase5 10 2" xfId="1752"/>
    <cellStyle name="20% - Ênfase5 10 2 2" xfId="4602"/>
    <cellStyle name="20% - Ênfase5 10 3" xfId="1751"/>
    <cellStyle name="20% - Ênfase5 10 3 2" xfId="4601"/>
    <cellStyle name="20% - Ênfase5 10 4" xfId="3650"/>
    <cellStyle name="20% - Ênfase5 2" xfId="40"/>
    <cellStyle name="20% - Ênfase5 2 2" xfId="675"/>
    <cellStyle name="20% - Ênfase5 2 2 2" xfId="676"/>
    <cellStyle name="20% - Ênfase5 2 2 2 2" xfId="1756"/>
    <cellStyle name="20% - Ênfase5 2 2 2 2 2" xfId="4606"/>
    <cellStyle name="20% - Ênfase5 2 2 2 3" xfId="1755"/>
    <cellStyle name="20% - Ênfase5 2 2 2 3 2" xfId="4605"/>
    <cellStyle name="20% - Ênfase5 2 2 2 4" xfId="3653"/>
    <cellStyle name="20% - Ênfase5 2 2 3" xfId="677"/>
    <cellStyle name="20% - Ênfase5 2 2 3 2" xfId="1758"/>
    <cellStyle name="20% - Ênfase5 2 2 3 2 2" xfId="4608"/>
    <cellStyle name="20% - Ênfase5 2 2 3 3" xfId="1757"/>
    <cellStyle name="20% - Ênfase5 2 2 3 3 2" xfId="4607"/>
    <cellStyle name="20% - Ênfase5 2 2 3 4" xfId="3654"/>
    <cellStyle name="20% - Ênfase5 2 2 4" xfId="678"/>
    <cellStyle name="20% - Ênfase5 2 2 4 2" xfId="1760"/>
    <cellStyle name="20% - Ênfase5 2 2 4 2 2" xfId="4610"/>
    <cellStyle name="20% - Ênfase5 2 2 4 3" xfId="1759"/>
    <cellStyle name="20% - Ênfase5 2 2 4 3 2" xfId="4609"/>
    <cellStyle name="20% - Ênfase5 2 2 4 4" xfId="3655"/>
    <cellStyle name="20% - Ênfase5 2 2 5" xfId="1761"/>
    <cellStyle name="20% - Ênfase5 2 2 5 2" xfId="4611"/>
    <cellStyle name="20% - Ênfase5 2 2 6" xfId="1754"/>
    <cellStyle name="20% - Ênfase5 2 2 6 2" xfId="4604"/>
    <cellStyle name="20% - Ênfase5 2 2 7" xfId="3652"/>
    <cellStyle name="20% - Ênfase5 2 3" xfId="679"/>
    <cellStyle name="20% - Ênfase5 2 3 2" xfId="1763"/>
    <cellStyle name="20% - Ênfase5 2 3 2 2" xfId="4613"/>
    <cellStyle name="20% - Ênfase5 2 3 3" xfId="1762"/>
    <cellStyle name="20% - Ênfase5 2 3 3 2" xfId="4612"/>
    <cellStyle name="20% - Ênfase5 2 3 4" xfId="3656"/>
    <cellStyle name="20% - Ênfase5 2 4" xfId="680"/>
    <cellStyle name="20% - Ênfase5 2 4 2" xfId="1765"/>
    <cellStyle name="20% - Ênfase5 2 4 2 2" xfId="4615"/>
    <cellStyle name="20% - Ênfase5 2 4 3" xfId="1764"/>
    <cellStyle name="20% - Ênfase5 2 4 3 2" xfId="4614"/>
    <cellStyle name="20% - Ênfase5 2 4 4" xfId="3657"/>
    <cellStyle name="20% - Ênfase5 2 5" xfId="681"/>
    <cellStyle name="20% - Ênfase5 2 5 2" xfId="1767"/>
    <cellStyle name="20% - Ênfase5 2 5 2 2" xfId="4617"/>
    <cellStyle name="20% - Ênfase5 2 5 3" xfId="1766"/>
    <cellStyle name="20% - Ênfase5 2 5 3 2" xfId="4616"/>
    <cellStyle name="20% - Ênfase5 2 5 4" xfId="3658"/>
    <cellStyle name="20% - Ênfase5 2 6" xfId="1768"/>
    <cellStyle name="20% - Ênfase5 2 6 2" xfId="4618"/>
    <cellStyle name="20% - Ênfase5 2 7" xfId="1753"/>
    <cellStyle name="20% - Ênfase5 2 7 2" xfId="4603"/>
    <cellStyle name="20% - Ênfase5 2 8" xfId="674"/>
    <cellStyle name="20% - Ênfase5 2 8 2" xfId="3651"/>
    <cellStyle name="20% - Ênfase5 3" xfId="682"/>
    <cellStyle name="20% - Ênfase5 3 2" xfId="683"/>
    <cellStyle name="20% - Ênfase5 3 2 2" xfId="684"/>
    <cellStyle name="20% - Ênfase5 3 2 2 2" xfId="1772"/>
    <cellStyle name="20% - Ênfase5 3 2 2 2 2" xfId="4622"/>
    <cellStyle name="20% - Ênfase5 3 2 2 3" xfId="1771"/>
    <cellStyle name="20% - Ênfase5 3 2 2 3 2" xfId="4621"/>
    <cellStyle name="20% - Ênfase5 3 2 2 4" xfId="3661"/>
    <cellStyle name="20% - Ênfase5 3 2 3" xfId="685"/>
    <cellStyle name="20% - Ênfase5 3 2 3 2" xfId="1774"/>
    <cellStyle name="20% - Ênfase5 3 2 3 2 2" xfId="4624"/>
    <cellStyle name="20% - Ênfase5 3 2 3 3" xfId="1773"/>
    <cellStyle name="20% - Ênfase5 3 2 3 3 2" xfId="4623"/>
    <cellStyle name="20% - Ênfase5 3 2 3 4" xfId="3662"/>
    <cellStyle name="20% - Ênfase5 3 2 4" xfId="686"/>
    <cellStyle name="20% - Ênfase5 3 2 4 2" xfId="1776"/>
    <cellStyle name="20% - Ênfase5 3 2 4 2 2" xfId="4626"/>
    <cellStyle name="20% - Ênfase5 3 2 4 3" xfId="1775"/>
    <cellStyle name="20% - Ênfase5 3 2 4 3 2" xfId="4625"/>
    <cellStyle name="20% - Ênfase5 3 2 4 4" xfId="3663"/>
    <cellStyle name="20% - Ênfase5 3 2 5" xfId="1777"/>
    <cellStyle name="20% - Ênfase5 3 2 5 2" xfId="4627"/>
    <cellStyle name="20% - Ênfase5 3 2 6" xfId="1770"/>
    <cellStyle name="20% - Ênfase5 3 2 6 2" xfId="4620"/>
    <cellStyle name="20% - Ênfase5 3 2 7" xfId="3660"/>
    <cellStyle name="20% - Ênfase5 3 3" xfId="687"/>
    <cellStyle name="20% - Ênfase5 3 3 2" xfId="1779"/>
    <cellStyle name="20% - Ênfase5 3 3 2 2" xfId="4629"/>
    <cellStyle name="20% - Ênfase5 3 3 3" xfId="1778"/>
    <cellStyle name="20% - Ênfase5 3 3 3 2" xfId="4628"/>
    <cellStyle name="20% - Ênfase5 3 3 4" xfId="3664"/>
    <cellStyle name="20% - Ênfase5 3 4" xfId="688"/>
    <cellStyle name="20% - Ênfase5 3 4 2" xfId="1781"/>
    <cellStyle name="20% - Ênfase5 3 4 2 2" xfId="4631"/>
    <cellStyle name="20% - Ênfase5 3 4 3" xfId="1780"/>
    <cellStyle name="20% - Ênfase5 3 4 3 2" xfId="4630"/>
    <cellStyle name="20% - Ênfase5 3 4 4" xfId="3665"/>
    <cellStyle name="20% - Ênfase5 3 5" xfId="689"/>
    <cellStyle name="20% - Ênfase5 3 5 2" xfId="1783"/>
    <cellStyle name="20% - Ênfase5 3 5 2 2" xfId="4633"/>
    <cellStyle name="20% - Ênfase5 3 5 3" xfId="1782"/>
    <cellStyle name="20% - Ênfase5 3 5 3 2" xfId="4632"/>
    <cellStyle name="20% - Ênfase5 3 5 4" xfId="3666"/>
    <cellStyle name="20% - Ênfase5 3 6" xfId="1784"/>
    <cellStyle name="20% - Ênfase5 3 6 2" xfId="4634"/>
    <cellStyle name="20% - Ênfase5 3 7" xfId="1769"/>
    <cellStyle name="20% - Ênfase5 3 7 2" xfId="4619"/>
    <cellStyle name="20% - Ênfase5 3 8" xfId="3659"/>
    <cellStyle name="20% - Ênfase5 4" xfId="690"/>
    <cellStyle name="20% - Ênfase5 4 2" xfId="691"/>
    <cellStyle name="20% - Ênfase5 4 2 2" xfId="692"/>
    <cellStyle name="20% - Ênfase5 4 2 2 2" xfId="1788"/>
    <cellStyle name="20% - Ênfase5 4 2 2 2 2" xfId="4638"/>
    <cellStyle name="20% - Ênfase5 4 2 2 3" xfId="1787"/>
    <cellStyle name="20% - Ênfase5 4 2 2 3 2" xfId="4637"/>
    <cellStyle name="20% - Ênfase5 4 2 2 4" xfId="3669"/>
    <cellStyle name="20% - Ênfase5 4 2 3" xfId="693"/>
    <cellStyle name="20% - Ênfase5 4 2 3 2" xfId="1790"/>
    <cellStyle name="20% - Ênfase5 4 2 3 2 2" xfId="4640"/>
    <cellStyle name="20% - Ênfase5 4 2 3 3" xfId="1789"/>
    <cellStyle name="20% - Ênfase5 4 2 3 3 2" xfId="4639"/>
    <cellStyle name="20% - Ênfase5 4 2 3 4" xfId="3670"/>
    <cellStyle name="20% - Ênfase5 4 2 4" xfId="694"/>
    <cellStyle name="20% - Ênfase5 4 2 4 2" xfId="1792"/>
    <cellStyle name="20% - Ênfase5 4 2 4 2 2" xfId="4642"/>
    <cellStyle name="20% - Ênfase5 4 2 4 3" xfId="1791"/>
    <cellStyle name="20% - Ênfase5 4 2 4 3 2" xfId="4641"/>
    <cellStyle name="20% - Ênfase5 4 2 4 4" xfId="3671"/>
    <cellStyle name="20% - Ênfase5 4 2 5" xfId="1793"/>
    <cellStyle name="20% - Ênfase5 4 2 5 2" xfId="4643"/>
    <cellStyle name="20% - Ênfase5 4 2 6" xfId="1786"/>
    <cellStyle name="20% - Ênfase5 4 2 6 2" xfId="4636"/>
    <cellStyle name="20% - Ênfase5 4 2 7" xfId="3668"/>
    <cellStyle name="20% - Ênfase5 4 3" xfId="695"/>
    <cellStyle name="20% - Ênfase5 4 3 2" xfId="1795"/>
    <cellStyle name="20% - Ênfase5 4 3 2 2" xfId="4645"/>
    <cellStyle name="20% - Ênfase5 4 3 3" xfId="1794"/>
    <cellStyle name="20% - Ênfase5 4 3 3 2" xfId="4644"/>
    <cellStyle name="20% - Ênfase5 4 3 4" xfId="3672"/>
    <cellStyle name="20% - Ênfase5 4 4" xfId="696"/>
    <cellStyle name="20% - Ênfase5 4 4 2" xfId="1797"/>
    <cellStyle name="20% - Ênfase5 4 4 2 2" xfId="4647"/>
    <cellStyle name="20% - Ênfase5 4 4 3" xfId="1796"/>
    <cellStyle name="20% - Ênfase5 4 4 3 2" xfId="4646"/>
    <cellStyle name="20% - Ênfase5 4 4 4" xfId="3673"/>
    <cellStyle name="20% - Ênfase5 4 5" xfId="697"/>
    <cellStyle name="20% - Ênfase5 4 5 2" xfId="1799"/>
    <cellStyle name="20% - Ênfase5 4 5 2 2" xfId="4649"/>
    <cellStyle name="20% - Ênfase5 4 5 3" xfId="1798"/>
    <cellStyle name="20% - Ênfase5 4 5 3 2" xfId="4648"/>
    <cellStyle name="20% - Ênfase5 4 5 4" xfId="3674"/>
    <cellStyle name="20% - Ênfase5 4 6" xfId="1800"/>
    <cellStyle name="20% - Ênfase5 4 6 2" xfId="4650"/>
    <cellStyle name="20% - Ênfase5 4 7" xfId="1785"/>
    <cellStyle name="20% - Ênfase5 4 7 2" xfId="4635"/>
    <cellStyle name="20% - Ênfase5 4 8" xfId="3667"/>
    <cellStyle name="20% - Ênfase5 5" xfId="698"/>
    <cellStyle name="20% - Ênfase5 5 2" xfId="699"/>
    <cellStyle name="20% - Ênfase5 5 2 2" xfId="700"/>
    <cellStyle name="20% - Ênfase5 5 2 2 2" xfId="1804"/>
    <cellStyle name="20% - Ênfase5 5 2 2 2 2" xfId="4654"/>
    <cellStyle name="20% - Ênfase5 5 2 2 3" xfId="1803"/>
    <cellStyle name="20% - Ênfase5 5 2 2 3 2" xfId="4653"/>
    <cellStyle name="20% - Ênfase5 5 2 2 4" xfId="3677"/>
    <cellStyle name="20% - Ênfase5 5 2 3" xfId="701"/>
    <cellStyle name="20% - Ênfase5 5 2 3 2" xfId="1806"/>
    <cellStyle name="20% - Ênfase5 5 2 3 2 2" xfId="4656"/>
    <cellStyle name="20% - Ênfase5 5 2 3 3" xfId="1805"/>
    <cellStyle name="20% - Ênfase5 5 2 3 3 2" xfId="4655"/>
    <cellStyle name="20% - Ênfase5 5 2 3 4" xfId="3678"/>
    <cellStyle name="20% - Ênfase5 5 2 4" xfId="702"/>
    <cellStyle name="20% - Ênfase5 5 2 4 2" xfId="1808"/>
    <cellStyle name="20% - Ênfase5 5 2 4 2 2" xfId="4658"/>
    <cellStyle name="20% - Ênfase5 5 2 4 3" xfId="1807"/>
    <cellStyle name="20% - Ênfase5 5 2 4 3 2" xfId="4657"/>
    <cellStyle name="20% - Ênfase5 5 2 4 4" xfId="3679"/>
    <cellStyle name="20% - Ênfase5 5 2 5" xfId="1809"/>
    <cellStyle name="20% - Ênfase5 5 2 5 2" xfId="4659"/>
    <cellStyle name="20% - Ênfase5 5 2 6" xfId="1802"/>
    <cellStyle name="20% - Ênfase5 5 2 6 2" xfId="4652"/>
    <cellStyle name="20% - Ênfase5 5 2 7" xfId="3676"/>
    <cellStyle name="20% - Ênfase5 5 3" xfId="703"/>
    <cellStyle name="20% - Ênfase5 5 3 2" xfId="1811"/>
    <cellStyle name="20% - Ênfase5 5 3 2 2" xfId="4661"/>
    <cellStyle name="20% - Ênfase5 5 3 3" xfId="1810"/>
    <cellStyle name="20% - Ênfase5 5 3 3 2" xfId="4660"/>
    <cellStyle name="20% - Ênfase5 5 3 4" xfId="3680"/>
    <cellStyle name="20% - Ênfase5 5 4" xfId="704"/>
    <cellStyle name="20% - Ênfase5 5 4 2" xfId="1813"/>
    <cellStyle name="20% - Ênfase5 5 4 2 2" xfId="4663"/>
    <cellStyle name="20% - Ênfase5 5 4 3" xfId="1812"/>
    <cellStyle name="20% - Ênfase5 5 4 3 2" xfId="4662"/>
    <cellStyle name="20% - Ênfase5 5 4 4" xfId="3681"/>
    <cellStyle name="20% - Ênfase5 5 5" xfId="705"/>
    <cellStyle name="20% - Ênfase5 5 5 2" xfId="1815"/>
    <cellStyle name="20% - Ênfase5 5 5 2 2" xfId="4665"/>
    <cellStyle name="20% - Ênfase5 5 5 3" xfId="1814"/>
    <cellStyle name="20% - Ênfase5 5 5 3 2" xfId="4664"/>
    <cellStyle name="20% - Ênfase5 5 5 4" xfId="3682"/>
    <cellStyle name="20% - Ênfase5 5 6" xfId="1816"/>
    <cellStyle name="20% - Ênfase5 5 6 2" xfId="4666"/>
    <cellStyle name="20% - Ênfase5 5 7" xfId="1801"/>
    <cellStyle name="20% - Ênfase5 5 7 2" xfId="4651"/>
    <cellStyle name="20% - Ênfase5 5 8" xfId="3675"/>
    <cellStyle name="20% - Ênfase5 6" xfId="706"/>
    <cellStyle name="20% - Ênfase5 6 2" xfId="707"/>
    <cellStyle name="20% - Ênfase5 6 2 2" xfId="1819"/>
    <cellStyle name="20% - Ênfase5 6 2 2 2" xfId="4669"/>
    <cellStyle name="20% - Ênfase5 6 2 3" xfId="1818"/>
    <cellStyle name="20% - Ênfase5 6 2 3 2" xfId="4668"/>
    <cellStyle name="20% - Ênfase5 6 2 4" xfId="3684"/>
    <cellStyle name="20% - Ênfase5 6 3" xfId="708"/>
    <cellStyle name="20% - Ênfase5 6 3 2" xfId="1821"/>
    <cellStyle name="20% - Ênfase5 6 3 2 2" xfId="4671"/>
    <cellStyle name="20% - Ênfase5 6 3 3" xfId="1820"/>
    <cellStyle name="20% - Ênfase5 6 3 3 2" xfId="4670"/>
    <cellStyle name="20% - Ênfase5 6 3 4" xfId="3685"/>
    <cellStyle name="20% - Ênfase5 6 4" xfId="709"/>
    <cellStyle name="20% - Ênfase5 6 4 2" xfId="1823"/>
    <cellStyle name="20% - Ênfase5 6 4 2 2" xfId="4673"/>
    <cellStyle name="20% - Ênfase5 6 4 3" xfId="1822"/>
    <cellStyle name="20% - Ênfase5 6 4 3 2" xfId="4672"/>
    <cellStyle name="20% - Ênfase5 6 4 4" xfId="3686"/>
    <cellStyle name="20% - Ênfase5 6 5" xfId="1824"/>
    <cellStyle name="20% - Ênfase5 6 5 2" xfId="4674"/>
    <cellStyle name="20% - Ênfase5 6 6" xfId="1817"/>
    <cellStyle name="20% - Ênfase5 6 6 2" xfId="4667"/>
    <cellStyle name="20% - Ênfase5 6 7" xfId="3683"/>
    <cellStyle name="20% - Ênfase5 7" xfId="710"/>
    <cellStyle name="20% - Ênfase5 7 2" xfId="711"/>
    <cellStyle name="20% - Ênfase5 7 2 2" xfId="1827"/>
    <cellStyle name="20% - Ênfase5 7 2 2 2" xfId="4677"/>
    <cellStyle name="20% - Ênfase5 7 2 3" xfId="1826"/>
    <cellStyle name="20% - Ênfase5 7 2 3 2" xfId="4676"/>
    <cellStyle name="20% - Ênfase5 7 2 4" xfId="3688"/>
    <cellStyle name="20% - Ênfase5 7 3" xfId="712"/>
    <cellStyle name="20% - Ênfase5 7 3 2" xfId="1829"/>
    <cellStyle name="20% - Ênfase5 7 3 2 2" xfId="4679"/>
    <cellStyle name="20% - Ênfase5 7 3 3" xfId="1828"/>
    <cellStyle name="20% - Ênfase5 7 3 3 2" xfId="4678"/>
    <cellStyle name="20% - Ênfase5 7 3 4" xfId="3689"/>
    <cellStyle name="20% - Ênfase5 7 4" xfId="713"/>
    <cellStyle name="20% - Ênfase5 7 4 2" xfId="1831"/>
    <cellStyle name="20% - Ênfase5 7 4 2 2" xfId="4681"/>
    <cellStyle name="20% - Ênfase5 7 4 3" xfId="1830"/>
    <cellStyle name="20% - Ênfase5 7 4 3 2" xfId="4680"/>
    <cellStyle name="20% - Ênfase5 7 4 4" xfId="3690"/>
    <cellStyle name="20% - Ênfase5 7 5" xfId="1832"/>
    <cellStyle name="20% - Ênfase5 7 5 2" xfId="4682"/>
    <cellStyle name="20% - Ênfase5 7 6" xfId="1825"/>
    <cellStyle name="20% - Ênfase5 7 6 2" xfId="4675"/>
    <cellStyle name="20% - Ênfase5 7 7" xfId="3687"/>
    <cellStyle name="20% - Ênfase5 8" xfId="714"/>
    <cellStyle name="20% - Ênfase5 9" xfId="715"/>
    <cellStyle name="20% - Ênfase5 9 2" xfId="1834"/>
    <cellStyle name="20% - Ênfase5 9 2 2" xfId="4684"/>
    <cellStyle name="20% - Ênfase5 9 3" xfId="1833"/>
    <cellStyle name="20% - Ênfase5 9 3 2" xfId="4683"/>
    <cellStyle name="20% - Ênfase5 9 4" xfId="3691"/>
    <cellStyle name="20% - Ênfase6 10" xfId="716"/>
    <cellStyle name="20% - Ênfase6 10 2" xfId="1836"/>
    <cellStyle name="20% - Ênfase6 10 2 2" xfId="4686"/>
    <cellStyle name="20% - Ênfase6 10 3" xfId="1835"/>
    <cellStyle name="20% - Ênfase6 10 3 2" xfId="4685"/>
    <cellStyle name="20% - Ênfase6 10 4" xfId="3692"/>
    <cellStyle name="20% - Ênfase6 2" xfId="41"/>
    <cellStyle name="20% - Ênfase6 2 2" xfId="718"/>
    <cellStyle name="20% - Ênfase6 2 2 2" xfId="719"/>
    <cellStyle name="20% - Ênfase6 2 2 2 2" xfId="1840"/>
    <cellStyle name="20% - Ênfase6 2 2 2 2 2" xfId="4690"/>
    <cellStyle name="20% - Ênfase6 2 2 2 3" xfId="1839"/>
    <cellStyle name="20% - Ênfase6 2 2 2 3 2" xfId="4689"/>
    <cellStyle name="20% - Ênfase6 2 2 2 4" xfId="3695"/>
    <cellStyle name="20% - Ênfase6 2 2 3" xfId="720"/>
    <cellStyle name="20% - Ênfase6 2 2 3 2" xfId="1842"/>
    <cellStyle name="20% - Ênfase6 2 2 3 2 2" xfId="4692"/>
    <cellStyle name="20% - Ênfase6 2 2 3 3" xfId="1841"/>
    <cellStyle name="20% - Ênfase6 2 2 3 3 2" xfId="4691"/>
    <cellStyle name="20% - Ênfase6 2 2 3 4" xfId="3696"/>
    <cellStyle name="20% - Ênfase6 2 2 4" xfId="721"/>
    <cellStyle name="20% - Ênfase6 2 2 4 2" xfId="1844"/>
    <cellStyle name="20% - Ênfase6 2 2 4 2 2" xfId="4694"/>
    <cellStyle name="20% - Ênfase6 2 2 4 3" xfId="1843"/>
    <cellStyle name="20% - Ênfase6 2 2 4 3 2" xfId="4693"/>
    <cellStyle name="20% - Ênfase6 2 2 4 4" xfId="3697"/>
    <cellStyle name="20% - Ênfase6 2 2 5" xfId="1845"/>
    <cellStyle name="20% - Ênfase6 2 2 5 2" xfId="4695"/>
    <cellStyle name="20% - Ênfase6 2 2 6" xfId="1838"/>
    <cellStyle name="20% - Ênfase6 2 2 6 2" xfId="4688"/>
    <cellStyle name="20% - Ênfase6 2 2 7" xfId="3694"/>
    <cellStyle name="20% - Ênfase6 2 3" xfId="722"/>
    <cellStyle name="20% - Ênfase6 2 3 2" xfId="1847"/>
    <cellStyle name="20% - Ênfase6 2 3 2 2" xfId="4697"/>
    <cellStyle name="20% - Ênfase6 2 3 3" xfId="1846"/>
    <cellStyle name="20% - Ênfase6 2 3 3 2" xfId="4696"/>
    <cellStyle name="20% - Ênfase6 2 3 4" xfId="3698"/>
    <cellStyle name="20% - Ênfase6 2 4" xfId="723"/>
    <cellStyle name="20% - Ênfase6 2 4 2" xfId="1849"/>
    <cellStyle name="20% - Ênfase6 2 4 2 2" xfId="4699"/>
    <cellStyle name="20% - Ênfase6 2 4 3" xfId="1848"/>
    <cellStyle name="20% - Ênfase6 2 4 3 2" xfId="4698"/>
    <cellStyle name="20% - Ênfase6 2 4 4" xfId="3699"/>
    <cellStyle name="20% - Ênfase6 2 5" xfId="724"/>
    <cellStyle name="20% - Ênfase6 2 5 2" xfId="1851"/>
    <cellStyle name="20% - Ênfase6 2 5 2 2" xfId="4701"/>
    <cellStyle name="20% - Ênfase6 2 5 3" xfId="1850"/>
    <cellStyle name="20% - Ênfase6 2 5 3 2" xfId="4700"/>
    <cellStyle name="20% - Ênfase6 2 5 4" xfId="3700"/>
    <cellStyle name="20% - Ênfase6 2 6" xfId="1852"/>
    <cellStyle name="20% - Ênfase6 2 6 2" xfId="4702"/>
    <cellStyle name="20% - Ênfase6 2 7" xfId="1837"/>
    <cellStyle name="20% - Ênfase6 2 7 2" xfId="4687"/>
    <cellStyle name="20% - Ênfase6 2 8" xfId="717"/>
    <cellStyle name="20% - Ênfase6 2 8 2" xfId="3693"/>
    <cellStyle name="20% - Ênfase6 3" xfId="725"/>
    <cellStyle name="20% - Ênfase6 3 2" xfId="726"/>
    <cellStyle name="20% - Ênfase6 3 2 2" xfId="727"/>
    <cellStyle name="20% - Ênfase6 3 2 2 2" xfId="1856"/>
    <cellStyle name="20% - Ênfase6 3 2 2 2 2" xfId="4706"/>
    <cellStyle name="20% - Ênfase6 3 2 2 3" xfId="1855"/>
    <cellStyle name="20% - Ênfase6 3 2 2 3 2" xfId="4705"/>
    <cellStyle name="20% - Ênfase6 3 2 2 4" xfId="3703"/>
    <cellStyle name="20% - Ênfase6 3 2 3" xfId="728"/>
    <cellStyle name="20% - Ênfase6 3 2 3 2" xfId="1858"/>
    <cellStyle name="20% - Ênfase6 3 2 3 2 2" xfId="4708"/>
    <cellStyle name="20% - Ênfase6 3 2 3 3" xfId="1857"/>
    <cellStyle name="20% - Ênfase6 3 2 3 3 2" xfId="4707"/>
    <cellStyle name="20% - Ênfase6 3 2 3 4" xfId="3704"/>
    <cellStyle name="20% - Ênfase6 3 2 4" xfId="729"/>
    <cellStyle name="20% - Ênfase6 3 2 4 2" xfId="1860"/>
    <cellStyle name="20% - Ênfase6 3 2 4 2 2" xfId="4710"/>
    <cellStyle name="20% - Ênfase6 3 2 4 3" xfId="1859"/>
    <cellStyle name="20% - Ênfase6 3 2 4 3 2" xfId="4709"/>
    <cellStyle name="20% - Ênfase6 3 2 4 4" xfId="3705"/>
    <cellStyle name="20% - Ênfase6 3 2 5" xfId="1861"/>
    <cellStyle name="20% - Ênfase6 3 2 5 2" xfId="4711"/>
    <cellStyle name="20% - Ênfase6 3 2 6" xfId="1854"/>
    <cellStyle name="20% - Ênfase6 3 2 6 2" xfId="4704"/>
    <cellStyle name="20% - Ênfase6 3 2 7" xfId="3702"/>
    <cellStyle name="20% - Ênfase6 3 3" xfId="730"/>
    <cellStyle name="20% - Ênfase6 3 3 2" xfId="1863"/>
    <cellStyle name="20% - Ênfase6 3 3 2 2" xfId="4713"/>
    <cellStyle name="20% - Ênfase6 3 3 3" xfId="1862"/>
    <cellStyle name="20% - Ênfase6 3 3 3 2" xfId="4712"/>
    <cellStyle name="20% - Ênfase6 3 3 4" xfId="3706"/>
    <cellStyle name="20% - Ênfase6 3 4" xfId="731"/>
    <cellStyle name="20% - Ênfase6 3 4 2" xfId="1865"/>
    <cellStyle name="20% - Ênfase6 3 4 2 2" xfId="4715"/>
    <cellStyle name="20% - Ênfase6 3 4 3" xfId="1864"/>
    <cellStyle name="20% - Ênfase6 3 4 3 2" xfId="4714"/>
    <cellStyle name="20% - Ênfase6 3 4 4" xfId="3707"/>
    <cellStyle name="20% - Ênfase6 3 5" xfId="732"/>
    <cellStyle name="20% - Ênfase6 3 5 2" xfId="1867"/>
    <cellStyle name="20% - Ênfase6 3 5 2 2" xfId="4717"/>
    <cellStyle name="20% - Ênfase6 3 5 3" xfId="1866"/>
    <cellStyle name="20% - Ênfase6 3 5 3 2" xfId="4716"/>
    <cellStyle name="20% - Ênfase6 3 5 4" xfId="3708"/>
    <cellStyle name="20% - Ênfase6 3 6" xfId="1868"/>
    <cellStyle name="20% - Ênfase6 3 6 2" xfId="4718"/>
    <cellStyle name="20% - Ênfase6 3 7" xfId="1853"/>
    <cellStyle name="20% - Ênfase6 3 7 2" xfId="4703"/>
    <cellStyle name="20% - Ênfase6 3 8" xfId="3701"/>
    <cellStyle name="20% - Ênfase6 4" xfId="733"/>
    <cellStyle name="20% - Ênfase6 4 2" xfId="734"/>
    <cellStyle name="20% - Ênfase6 4 2 2" xfId="735"/>
    <cellStyle name="20% - Ênfase6 4 2 2 2" xfId="1872"/>
    <cellStyle name="20% - Ênfase6 4 2 2 2 2" xfId="4722"/>
    <cellStyle name="20% - Ênfase6 4 2 2 3" xfId="1871"/>
    <cellStyle name="20% - Ênfase6 4 2 2 3 2" xfId="4721"/>
    <cellStyle name="20% - Ênfase6 4 2 2 4" xfId="3711"/>
    <cellStyle name="20% - Ênfase6 4 2 3" xfId="736"/>
    <cellStyle name="20% - Ênfase6 4 2 3 2" xfId="1874"/>
    <cellStyle name="20% - Ênfase6 4 2 3 2 2" xfId="4724"/>
    <cellStyle name="20% - Ênfase6 4 2 3 3" xfId="1873"/>
    <cellStyle name="20% - Ênfase6 4 2 3 3 2" xfId="4723"/>
    <cellStyle name="20% - Ênfase6 4 2 3 4" xfId="3712"/>
    <cellStyle name="20% - Ênfase6 4 2 4" xfId="737"/>
    <cellStyle name="20% - Ênfase6 4 2 4 2" xfId="1876"/>
    <cellStyle name="20% - Ênfase6 4 2 4 2 2" xfId="4726"/>
    <cellStyle name="20% - Ênfase6 4 2 4 3" xfId="1875"/>
    <cellStyle name="20% - Ênfase6 4 2 4 3 2" xfId="4725"/>
    <cellStyle name="20% - Ênfase6 4 2 4 4" xfId="3713"/>
    <cellStyle name="20% - Ênfase6 4 2 5" xfId="1877"/>
    <cellStyle name="20% - Ênfase6 4 2 5 2" xfId="4727"/>
    <cellStyle name="20% - Ênfase6 4 2 6" xfId="1870"/>
    <cellStyle name="20% - Ênfase6 4 2 6 2" xfId="4720"/>
    <cellStyle name="20% - Ênfase6 4 2 7" xfId="3710"/>
    <cellStyle name="20% - Ênfase6 4 3" xfId="738"/>
    <cellStyle name="20% - Ênfase6 4 3 2" xfId="1879"/>
    <cellStyle name="20% - Ênfase6 4 3 2 2" xfId="4729"/>
    <cellStyle name="20% - Ênfase6 4 3 3" xfId="1878"/>
    <cellStyle name="20% - Ênfase6 4 3 3 2" xfId="4728"/>
    <cellStyle name="20% - Ênfase6 4 3 4" xfId="3714"/>
    <cellStyle name="20% - Ênfase6 4 4" xfId="739"/>
    <cellStyle name="20% - Ênfase6 4 4 2" xfId="1881"/>
    <cellStyle name="20% - Ênfase6 4 4 2 2" xfId="4731"/>
    <cellStyle name="20% - Ênfase6 4 4 3" xfId="1880"/>
    <cellStyle name="20% - Ênfase6 4 4 3 2" xfId="4730"/>
    <cellStyle name="20% - Ênfase6 4 4 4" xfId="3715"/>
    <cellStyle name="20% - Ênfase6 4 5" xfId="740"/>
    <cellStyle name="20% - Ênfase6 4 5 2" xfId="1883"/>
    <cellStyle name="20% - Ênfase6 4 5 2 2" xfId="4733"/>
    <cellStyle name="20% - Ênfase6 4 5 3" xfId="1882"/>
    <cellStyle name="20% - Ênfase6 4 5 3 2" xfId="4732"/>
    <cellStyle name="20% - Ênfase6 4 5 4" xfId="3716"/>
    <cellStyle name="20% - Ênfase6 4 6" xfId="1884"/>
    <cellStyle name="20% - Ênfase6 4 6 2" xfId="4734"/>
    <cellStyle name="20% - Ênfase6 4 7" xfId="1869"/>
    <cellStyle name="20% - Ênfase6 4 7 2" xfId="4719"/>
    <cellStyle name="20% - Ênfase6 4 8" xfId="3709"/>
    <cellStyle name="20% - Ênfase6 5" xfId="741"/>
    <cellStyle name="20% - Ênfase6 5 2" xfId="742"/>
    <cellStyle name="20% - Ênfase6 5 2 2" xfId="743"/>
    <cellStyle name="20% - Ênfase6 5 2 2 2" xfId="1888"/>
    <cellStyle name="20% - Ênfase6 5 2 2 2 2" xfId="4738"/>
    <cellStyle name="20% - Ênfase6 5 2 2 3" xfId="1887"/>
    <cellStyle name="20% - Ênfase6 5 2 2 3 2" xfId="4737"/>
    <cellStyle name="20% - Ênfase6 5 2 2 4" xfId="3719"/>
    <cellStyle name="20% - Ênfase6 5 2 3" xfId="744"/>
    <cellStyle name="20% - Ênfase6 5 2 3 2" xfId="1890"/>
    <cellStyle name="20% - Ênfase6 5 2 3 2 2" xfId="4740"/>
    <cellStyle name="20% - Ênfase6 5 2 3 3" xfId="1889"/>
    <cellStyle name="20% - Ênfase6 5 2 3 3 2" xfId="4739"/>
    <cellStyle name="20% - Ênfase6 5 2 3 4" xfId="3720"/>
    <cellStyle name="20% - Ênfase6 5 2 4" xfId="745"/>
    <cellStyle name="20% - Ênfase6 5 2 4 2" xfId="1892"/>
    <cellStyle name="20% - Ênfase6 5 2 4 2 2" xfId="4742"/>
    <cellStyle name="20% - Ênfase6 5 2 4 3" xfId="1891"/>
    <cellStyle name="20% - Ênfase6 5 2 4 3 2" xfId="4741"/>
    <cellStyle name="20% - Ênfase6 5 2 4 4" xfId="3721"/>
    <cellStyle name="20% - Ênfase6 5 2 5" xfId="1893"/>
    <cellStyle name="20% - Ênfase6 5 2 5 2" xfId="4743"/>
    <cellStyle name="20% - Ênfase6 5 2 6" xfId="1886"/>
    <cellStyle name="20% - Ênfase6 5 2 6 2" xfId="4736"/>
    <cellStyle name="20% - Ênfase6 5 2 7" xfId="3718"/>
    <cellStyle name="20% - Ênfase6 5 3" xfId="746"/>
    <cellStyle name="20% - Ênfase6 5 3 2" xfId="1895"/>
    <cellStyle name="20% - Ênfase6 5 3 2 2" xfId="4745"/>
    <cellStyle name="20% - Ênfase6 5 3 3" xfId="1894"/>
    <cellStyle name="20% - Ênfase6 5 3 3 2" xfId="4744"/>
    <cellStyle name="20% - Ênfase6 5 3 4" xfId="3722"/>
    <cellStyle name="20% - Ênfase6 5 4" xfId="747"/>
    <cellStyle name="20% - Ênfase6 5 4 2" xfId="1897"/>
    <cellStyle name="20% - Ênfase6 5 4 2 2" xfId="4747"/>
    <cellStyle name="20% - Ênfase6 5 4 3" xfId="1896"/>
    <cellStyle name="20% - Ênfase6 5 4 3 2" xfId="4746"/>
    <cellStyle name="20% - Ênfase6 5 4 4" xfId="3723"/>
    <cellStyle name="20% - Ênfase6 5 5" xfId="748"/>
    <cellStyle name="20% - Ênfase6 5 5 2" xfId="1899"/>
    <cellStyle name="20% - Ênfase6 5 5 2 2" xfId="4749"/>
    <cellStyle name="20% - Ênfase6 5 5 3" xfId="1898"/>
    <cellStyle name="20% - Ênfase6 5 5 3 2" xfId="4748"/>
    <cellStyle name="20% - Ênfase6 5 5 4" xfId="3724"/>
    <cellStyle name="20% - Ênfase6 5 6" xfId="1900"/>
    <cellStyle name="20% - Ênfase6 5 6 2" xfId="4750"/>
    <cellStyle name="20% - Ênfase6 5 7" xfId="1885"/>
    <cellStyle name="20% - Ênfase6 5 7 2" xfId="4735"/>
    <cellStyle name="20% - Ênfase6 5 8" xfId="3717"/>
    <cellStyle name="20% - Ênfase6 6" xfId="749"/>
    <cellStyle name="20% - Ênfase6 6 2" xfId="750"/>
    <cellStyle name="20% - Ênfase6 6 2 2" xfId="1903"/>
    <cellStyle name="20% - Ênfase6 6 2 2 2" xfId="4753"/>
    <cellStyle name="20% - Ênfase6 6 2 3" xfId="1902"/>
    <cellStyle name="20% - Ênfase6 6 2 3 2" xfId="4752"/>
    <cellStyle name="20% - Ênfase6 6 2 4" xfId="3726"/>
    <cellStyle name="20% - Ênfase6 6 3" xfId="751"/>
    <cellStyle name="20% - Ênfase6 6 3 2" xfId="1905"/>
    <cellStyle name="20% - Ênfase6 6 3 2 2" xfId="4755"/>
    <cellStyle name="20% - Ênfase6 6 3 3" xfId="1904"/>
    <cellStyle name="20% - Ênfase6 6 3 3 2" xfId="4754"/>
    <cellStyle name="20% - Ênfase6 6 3 4" xfId="3727"/>
    <cellStyle name="20% - Ênfase6 6 4" xfId="752"/>
    <cellStyle name="20% - Ênfase6 6 4 2" xfId="1907"/>
    <cellStyle name="20% - Ênfase6 6 4 2 2" xfId="4757"/>
    <cellStyle name="20% - Ênfase6 6 4 3" xfId="1906"/>
    <cellStyle name="20% - Ênfase6 6 4 3 2" xfId="4756"/>
    <cellStyle name="20% - Ênfase6 6 4 4" xfId="3728"/>
    <cellStyle name="20% - Ênfase6 6 5" xfId="1908"/>
    <cellStyle name="20% - Ênfase6 6 5 2" xfId="4758"/>
    <cellStyle name="20% - Ênfase6 6 6" xfId="1901"/>
    <cellStyle name="20% - Ênfase6 6 6 2" xfId="4751"/>
    <cellStyle name="20% - Ênfase6 6 7" xfId="3725"/>
    <cellStyle name="20% - Ênfase6 7" xfId="753"/>
    <cellStyle name="20% - Ênfase6 7 2" xfId="754"/>
    <cellStyle name="20% - Ênfase6 7 2 2" xfId="1911"/>
    <cellStyle name="20% - Ênfase6 7 2 2 2" xfId="4761"/>
    <cellStyle name="20% - Ênfase6 7 2 3" xfId="1910"/>
    <cellStyle name="20% - Ênfase6 7 2 3 2" xfId="4760"/>
    <cellStyle name="20% - Ênfase6 7 2 4" xfId="3730"/>
    <cellStyle name="20% - Ênfase6 7 3" xfId="755"/>
    <cellStyle name="20% - Ênfase6 7 3 2" xfId="1913"/>
    <cellStyle name="20% - Ênfase6 7 3 2 2" xfId="4763"/>
    <cellStyle name="20% - Ênfase6 7 3 3" xfId="1912"/>
    <cellStyle name="20% - Ênfase6 7 3 3 2" xfId="4762"/>
    <cellStyle name="20% - Ênfase6 7 3 4" xfId="3731"/>
    <cellStyle name="20% - Ênfase6 7 4" xfId="756"/>
    <cellStyle name="20% - Ênfase6 7 4 2" xfId="1915"/>
    <cellStyle name="20% - Ênfase6 7 4 2 2" xfId="4765"/>
    <cellStyle name="20% - Ênfase6 7 4 3" xfId="1914"/>
    <cellStyle name="20% - Ênfase6 7 4 3 2" xfId="4764"/>
    <cellStyle name="20% - Ênfase6 7 4 4" xfId="3732"/>
    <cellStyle name="20% - Ênfase6 7 5" xfId="1916"/>
    <cellStyle name="20% - Ênfase6 7 5 2" xfId="4766"/>
    <cellStyle name="20% - Ênfase6 7 6" xfId="1909"/>
    <cellStyle name="20% - Ênfase6 7 6 2" xfId="4759"/>
    <cellStyle name="20% - Ênfase6 7 7" xfId="3729"/>
    <cellStyle name="20% - Ênfase6 8" xfId="757"/>
    <cellStyle name="20% - Ênfase6 9" xfId="758"/>
    <cellStyle name="20% - Ênfase6 9 2" xfId="1918"/>
    <cellStyle name="20% - Ênfase6 9 2 2" xfId="4768"/>
    <cellStyle name="20% - Ênfase6 9 3" xfId="1917"/>
    <cellStyle name="20% - Ênfase6 9 3 2" xfId="4767"/>
    <cellStyle name="20% - Ênfase6 9 4" xfId="3733"/>
    <cellStyle name="40% - Accent1" xfId="42"/>
    <cellStyle name="40% - Accent1 2" xfId="43"/>
    <cellStyle name="40% - Accent1 2 2" xfId="44"/>
    <cellStyle name="40% - Accent1 3" xfId="45"/>
    <cellStyle name="40% - Accent2" xfId="46"/>
    <cellStyle name="40% - Accent2 2" xfId="47"/>
    <cellStyle name="40% - Accent2 2 2" xfId="48"/>
    <cellStyle name="40% - Accent2 3" xfId="49"/>
    <cellStyle name="40% - Accent3" xfId="50"/>
    <cellStyle name="40% - Accent3 2" xfId="51"/>
    <cellStyle name="40% - Accent3 2 2" xfId="52"/>
    <cellStyle name="40% - Accent3 3" xfId="53"/>
    <cellStyle name="40% - Accent4" xfId="54"/>
    <cellStyle name="40% - Accent4 2" xfId="55"/>
    <cellStyle name="40% - Accent4 2 2" xfId="56"/>
    <cellStyle name="40% - Accent4 3" xfId="57"/>
    <cellStyle name="40% - Accent5" xfId="58"/>
    <cellStyle name="40% - Accent5 2" xfId="59"/>
    <cellStyle name="40% - Accent5 2 2" xfId="60"/>
    <cellStyle name="40% - Accent5 3" xfId="61"/>
    <cellStyle name="40% - Accent6" xfId="62"/>
    <cellStyle name="40% - Accent6 2" xfId="63"/>
    <cellStyle name="40% - Accent6 2 2" xfId="64"/>
    <cellStyle name="40% - Accent6 3" xfId="65"/>
    <cellStyle name="40% - Ênfase1 10" xfId="759"/>
    <cellStyle name="40% - Ênfase1 10 2" xfId="1920"/>
    <cellStyle name="40% - Ênfase1 10 2 2" xfId="4770"/>
    <cellStyle name="40% - Ênfase1 10 3" xfId="1919"/>
    <cellStyle name="40% - Ênfase1 10 3 2" xfId="4769"/>
    <cellStyle name="40% - Ênfase1 10 4" xfId="3734"/>
    <cellStyle name="40% - Ênfase1 2" xfId="66"/>
    <cellStyle name="40% - Ênfase1 2 2" xfId="67"/>
    <cellStyle name="40% - Ênfase1 2 2 2" xfId="68"/>
    <cellStyle name="40% - Ênfase1 2 2 2 2" xfId="1924"/>
    <cellStyle name="40% - Ênfase1 2 2 2 2 2" xfId="4774"/>
    <cellStyle name="40% - Ênfase1 2 2 2 3" xfId="1923"/>
    <cellStyle name="40% - Ênfase1 2 2 2 3 2" xfId="4773"/>
    <cellStyle name="40% - Ênfase1 2 2 2 4" xfId="762"/>
    <cellStyle name="40% - Ênfase1 2 2 2 4 2" xfId="3737"/>
    <cellStyle name="40% - Ênfase1 2 2 3" xfId="763"/>
    <cellStyle name="40% - Ênfase1 2 2 3 2" xfId="1926"/>
    <cellStyle name="40% - Ênfase1 2 2 3 2 2" xfId="4776"/>
    <cellStyle name="40% - Ênfase1 2 2 3 3" xfId="1925"/>
    <cellStyle name="40% - Ênfase1 2 2 3 3 2" xfId="4775"/>
    <cellStyle name="40% - Ênfase1 2 2 3 4" xfId="3738"/>
    <cellStyle name="40% - Ênfase1 2 2 4" xfId="764"/>
    <cellStyle name="40% - Ênfase1 2 2 4 2" xfId="1928"/>
    <cellStyle name="40% - Ênfase1 2 2 4 2 2" xfId="4778"/>
    <cellStyle name="40% - Ênfase1 2 2 4 3" xfId="1927"/>
    <cellStyle name="40% - Ênfase1 2 2 4 3 2" xfId="4777"/>
    <cellStyle name="40% - Ênfase1 2 2 4 4" xfId="3739"/>
    <cellStyle name="40% - Ênfase1 2 2 5" xfId="1929"/>
    <cellStyle name="40% - Ênfase1 2 2 5 2" xfId="4779"/>
    <cellStyle name="40% - Ênfase1 2 2 6" xfId="1922"/>
    <cellStyle name="40% - Ênfase1 2 2 6 2" xfId="4772"/>
    <cellStyle name="40% - Ênfase1 2 2 7" xfId="761"/>
    <cellStyle name="40% - Ênfase1 2 2 7 2" xfId="3736"/>
    <cellStyle name="40% - Ênfase1 2 2 8" xfId="3297"/>
    <cellStyle name="40% - Ênfase1 2 3" xfId="765"/>
    <cellStyle name="40% - Ênfase1 2 3 2" xfId="1931"/>
    <cellStyle name="40% - Ênfase1 2 3 2 2" xfId="4781"/>
    <cellStyle name="40% - Ênfase1 2 3 3" xfId="1930"/>
    <cellStyle name="40% - Ênfase1 2 3 3 2" xfId="4780"/>
    <cellStyle name="40% - Ênfase1 2 3 4" xfId="3740"/>
    <cellStyle name="40% - Ênfase1 2 4" xfId="766"/>
    <cellStyle name="40% - Ênfase1 2 4 2" xfId="1933"/>
    <cellStyle name="40% - Ênfase1 2 4 2 2" xfId="4783"/>
    <cellStyle name="40% - Ênfase1 2 4 3" xfId="1932"/>
    <cellStyle name="40% - Ênfase1 2 4 3 2" xfId="4782"/>
    <cellStyle name="40% - Ênfase1 2 4 4" xfId="3741"/>
    <cellStyle name="40% - Ênfase1 2 5" xfId="767"/>
    <cellStyle name="40% - Ênfase1 2 5 2" xfId="1935"/>
    <cellStyle name="40% - Ênfase1 2 5 2 2" xfId="4785"/>
    <cellStyle name="40% - Ênfase1 2 5 3" xfId="1934"/>
    <cellStyle name="40% - Ênfase1 2 5 3 2" xfId="4784"/>
    <cellStyle name="40% - Ênfase1 2 5 4" xfId="3742"/>
    <cellStyle name="40% - Ênfase1 2 6" xfId="1936"/>
    <cellStyle name="40% - Ênfase1 2 6 2" xfId="4786"/>
    <cellStyle name="40% - Ênfase1 2 7" xfId="1921"/>
    <cellStyle name="40% - Ênfase1 2 7 2" xfId="4771"/>
    <cellStyle name="40% - Ênfase1 2 8" xfId="760"/>
    <cellStyle name="40% - Ênfase1 2 8 2" xfId="3735"/>
    <cellStyle name="40% - Ênfase1 3" xfId="768"/>
    <cellStyle name="40% - Ênfase1 3 2" xfId="769"/>
    <cellStyle name="40% - Ênfase1 3 2 2" xfId="770"/>
    <cellStyle name="40% - Ênfase1 3 2 2 2" xfId="1940"/>
    <cellStyle name="40% - Ênfase1 3 2 2 2 2" xfId="4790"/>
    <cellStyle name="40% - Ênfase1 3 2 2 3" xfId="1939"/>
    <cellStyle name="40% - Ênfase1 3 2 2 3 2" xfId="4789"/>
    <cellStyle name="40% - Ênfase1 3 2 2 4" xfId="3745"/>
    <cellStyle name="40% - Ênfase1 3 2 3" xfId="771"/>
    <cellStyle name="40% - Ênfase1 3 2 3 2" xfId="1942"/>
    <cellStyle name="40% - Ênfase1 3 2 3 2 2" xfId="4792"/>
    <cellStyle name="40% - Ênfase1 3 2 3 3" xfId="1941"/>
    <cellStyle name="40% - Ênfase1 3 2 3 3 2" xfId="4791"/>
    <cellStyle name="40% - Ênfase1 3 2 3 4" xfId="3746"/>
    <cellStyle name="40% - Ênfase1 3 2 4" xfId="772"/>
    <cellStyle name="40% - Ênfase1 3 2 4 2" xfId="1944"/>
    <cellStyle name="40% - Ênfase1 3 2 4 2 2" xfId="4794"/>
    <cellStyle name="40% - Ênfase1 3 2 4 3" xfId="1943"/>
    <cellStyle name="40% - Ênfase1 3 2 4 3 2" xfId="4793"/>
    <cellStyle name="40% - Ênfase1 3 2 4 4" xfId="3747"/>
    <cellStyle name="40% - Ênfase1 3 2 5" xfId="1945"/>
    <cellStyle name="40% - Ênfase1 3 2 5 2" xfId="4795"/>
    <cellStyle name="40% - Ênfase1 3 2 6" xfId="1938"/>
    <cellStyle name="40% - Ênfase1 3 2 6 2" xfId="4788"/>
    <cellStyle name="40% - Ênfase1 3 2 7" xfId="3744"/>
    <cellStyle name="40% - Ênfase1 3 3" xfId="773"/>
    <cellStyle name="40% - Ênfase1 3 3 2" xfId="1947"/>
    <cellStyle name="40% - Ênfase1 3 3 2 2" xfId="4797"/>
    <cellStyle name="40% - Ênfase1 3 3 3" xfId="1946"/>
    <cellStyle name="40% - Ênfase1 3 3 3 2" xfId="4796"/>
    <cellStyle name="40% - Ênfase1 3 3 4" xfId="3748"/>
    <cellStyle name="40% - Ênfase1 3 4" xfId="774"/>
    <cellStyle name="40% - Ênfase1 3 4 2" xfId="1949"/>
    <cellStyle name="40% - Ênfase1 3 4 2 2" xfId="4799"/>
    <cellStyle name="40% - Ênfase1 3 4 3" xfId="1948"/>
    <cellStyle name="40% - Ênfase1 3 4 3 2" xfId="4798"/>
    <cellStyle name="40% - Ênfase1 3 4 4" xfId="3749"/>
    <cellStyle name="40% - Ênfase1 3 5" xfId="775"/>
    <cellStyle name="40% - Ênfase1 3 5 2" xfId="1951"/>
    <cellStyle name="40% - Ênfase1 3 5 2 2" xfId="4801"/>
    <cellStyle name="40% - Ênfase1 3 5 3" xfId="1950"/>
    <cellStyle name="40% - Ênfase1 3 5 3 2" xfId="4800"/>
    <cellStyle name="40% - Ênfase1 3 5 4" xfId="3750"/>
    <cellStyle name="40% - Ênfase1 3 6" xfId="1952"/>
    <cellStyle name="40% - Ênfase1 3 6 2" xfId="4802"/>
    <cellStyle name="40% - Ênfase1 3 7" xfId="1937"/>
    <cellStyle name="40% - Ênfase1 3 7 2" xfId="4787"/>
    <cellStyle name="40% - Ênfase1 3 8" xfId="3743"/>
    <cellStyle name="40% - Ênfase1 4" xfId="776"/>
    <cellStyle name="40% - Ênfase1 4 2" xfId="777"/>
    <cellStyle name="40% - Ênfase1 4 2 2" xfId="778"/>
    <cellStyle name="40% - Ênfase1 4 2 2 2" xfId="1956"/>
    <cellStyle name="40% - Ênfase1 4 2 2 2 2" xfId="4806"/>
    <cellStyle name="40% - Ênfase1 4 2 2 3" xfId="1955"/>
    <cellStyle name="40% - Ênfase1 4 2 2 3 2" xfId="4805"/>
    <cellStyle name="40% - Ênfase1 4 2 2 4" xfId="3753"/>
    <cellStyle name="40% - Ênfase1 4 2 3" xfId="779"/>
    <cellStyle name="40% - Ênfase1 4 2 3 2" xfId="1958"/>
    <cellStyle name="40% - Ênfase1 4 2 3 2 2" xfId="4808"/>
    <cellStyle name="40% - Ênfase1 4 2 3 3" xfId="1957"/>
    <cellStyle name="40% - Ênfase1 4 2 3 3 2" xfId="4807"/>
    <cellStyle name="40% - Ênfase1 4 2 3 4" xfId="3754"/>
    <cellStyle name="40% - Ênfase1 4 2 4" xfId="780"/>
    <cellStyle name="40% - Ênfase1 4 2 4 2" xfId="1960"/>
    <cellStyle name="40% - Ênfase1 4 2 4 2 2" xfId="4810"/>
    <cellStyle name="40% - Ênfase1 4 2 4 3" xfId="1959"/>
    <cellStyle name="40% - Ênfase1 4 2 4 3 2" xfId="4809"/>
    <cellStyle name="40% - Ênfase1 4 2 4 4" xfId="3755"/>
    <cellStyle name="40% - Ênfase1 4 2 5" xfId="1961"/>
    <cellStyle name="40% - Ênfase1 4 2 5 2" xfId="4811"/>
    <cellStyle name="40% - Ênfase1 4 2 6" xfId="1954"/>
    <cellStyle name="40% - Ênfase1 4 2 6 2" xfId="4804"/>
    <cellStyle name="40% - Ênfase1 4 2 7" xfId="3752"/>
    <cellStyle name="40% - Ênfase1 4 3" xfId="781"/>
    <cellStyle name="40% - Ênfase1 4 3 2" xfId="1963"/>
    <cellStyle name="40% - Ênfase1 4 3 2 2" xfId="4813"/>
    <cellStyle name="40% - Ênfase1 4 3 3" xfId="1962"/>
    <cellStyle name="40% - Ênfase1 4 3 3 2" xfId="4812"/>
    <cellStyle name="40% - Ênfase1 4 3 4" xfId="3756"/>
    <cellStyle name="40% - Ênfase1 4 4" xfId="782"/>
    <cellStyle name="40% - Ênfase1 4 4 2" xfId="1965"/>
    <cellStyle name="40% - Ênfase1 4 4 2 2" xfId="4815"/>
    <cellStyle name="40% - Ênfase1 4 4 3" xfId="1964"/>
    <cellStyle name="40% - Ênfase1 4 4 3 2" xfId="4814"/>
    <cellStyle name="40% - Ênfase1 4 4 4" xfId="3757"/>
    <cellStyle name="40% - Ênfase1 4 5" xfId="783"/>
    <cellStyle name="40% - Ênfase1 4 5 2" xfId="1967"/>
    <cellStyle name="40% - Ênfase1 4 5 2 2" xfId="4817"/>
    <cellStyle name="40% - Ênfase1 4 5 3" xfId="1966"/>
    <cellStyle name="40% - Ênfase1 4 5 3 2" xfId="4816"/>
    <cellStyle name="40% - Ênfase1 4 5 4" xfId="3758"/>
    <cellStyle name="40% - Ênfase1 4 6" xfId="1968"/>
    <cellStyle name="40% - Ênfase1 4 6 2" xfId="4818"/>
    <cellStyle name="40% - Ênfase1 4 7" xfId="1953"/>
    <cellStyle name="40% - Ênfase1 4 7 2" xfId="4803"/>
    <cellStyle name="40% - Ênfase1 4 8" xfId="3751"/>
    <cellStyle name="40% - Ênfase1 5" xfId="784"/>
    <cellStyle name="40% - Ênfase1 5 2" xfId="785"/>
    <cellStyle name="40% - Ênfase1 5 2 2" xfId="786"/>
    <cellStyle name="40% - Ênfase1 5 2 2 2" xfId="1972"/>
    <cellStyle name="40% - Ênfase1 5 2 2 2 2" xfId="4822"/>
    <cellStyle name="40% - Ênfase1 5 2 2 3" xfId="1971"/>
    <cellStyle name="40% - Ênfase1 5 2 2 3 2" xfId="4821"/>
    <cellStyle name="40% - Ênfase1 5 2 2 4" xfId="3761"/>
    <cellStyle name="40% - Ênfase1 5 2 3" xfId="787"/>
    <cellStyle name="40% - Ênfase1 5 2 3 2" xfId="1974"/>
    <cellStyle name="40% - Ênfase1 5 2 3 2 2" xfId="4824"/>
    <cellStyle name="40% - Ênfase1 5 2 3 3" xfId="1973"/>
    <cellStyle name="40% - Ênfase1 5 2 3 3 2" xfId="4823"/>
    <cellStyle name="40% - Ênfase1 5 2 3 4" xfId="3762"/>
    <cellStyle name="40% - Ênfase1 5 2 4" xfId="788"/>
    <cellStyle name="40% - Ênfase1 5 2 4 2" xfId="1976"/>
    <cellStyle name="40% - Ênfase1 5 2 4 2 2" xfId="4826"/>
    <cellStyle name="40% - Ênfase1 5 2 4 3" xfId="1975"/>
    <cellStyle name="40% - Ênfase1 5 2 4 3 2" xfId="4825"/>
    <cellStyle name="40% - Ênfase1 5 2 4 4" xfId="3763"/>
    <cellStyle name="40% - Ênfase1 5 2 5" xfId="1977"/>
    <cellStyle name="40% - Ênfase1 5 2 5 2" xfId="4827"/>
    <cellStyle name="40% - Ênfase1 5 2 6" xfId="1970"/>
    <cellStyle name="40% - Ênfase1 5 2 6 2" xfId="4820"/>
    <cellStyle name="40% - Ênfase1 5 2 7" xfId="3760"/>
    <cellStyle name="40% - Ênfase1 5 3" xfId="789"/>
    <cellStyle name="40% - Ênfase1 5 3 2" xfId="1979"/>
    <cellStyle name="40% - Ênfase1 5 3 2 2" xfId="4829"/>
    <cellStyle name="40% - Ênfase1 5 3 3" xfId="1978"/>
    <cellStyle name="40% - Ênfase1 5 3 3 2" xfId="4828"/>
    <cellStyle name="40% - Ênfase1 5 3 4" xfId="3764"/>
    <cellStyle name="40% - Ênfase1 5 4" xfId="790"/>
    <cellStyle name="40% - Ênfase1 5 4 2" xfId="1981"/>
    <cellStyle name="40% - Ênfase1 5 4 2 2" xfId="4831"/>
    <cellStyle name="40% - Ênfase1 5 4 3" xfId="1980"/>
    <cellStyle name="40% - Ênfase1 5 4 3 2" xfId="4830"/>
    <cellStyle name="40% - Ênfase1 5 4 4" xfId="3765"/>
    <cellStyle name="40% - Ênfase1 5 5" xfId="791"/>
    <cellStyle name="40% - Ênfase1 5 5 2" xfId="1983"/>
    <cellStyle name="40% - Ênfase1 5 5 2 2" xfId="4833"/>
    <cellStyle name="40% - Ênfase1 5 5 3" xfId="1982"/>
    <cellStyle name="40% - Ênfase1 5 5 3 2" xfId="4832"/>
    <cellStyle name="40% - Ênfase1 5 5 4" xfId="3766"/>
    <cellStyle name="40% - Ênfase1 5 6" xfId="1984"/>
    <cellStyle name="40% - Ênfase1 5 6 2" xfId="4834"/>
    <cellStyle name="40% - Ênfase1 5 7" xfId="1969"/>
    <cellStyle name="40% - Ênfase1 5 7 2" xfId="4819"/>
    <cellStyle name="40% - Ênfase1 5 8" xfId="3759"/>
    <cellStyle name="40% - Ênfase1 6" xfId="792"/>
    <cellStyle name="40% - Ênfase1 6 2" xfId="793"/>
    <cellStyle name="40% - Ênfase1 6 2 2" xfId="1987"/>
    <cellStyle name="40% - Ênfase1 6 2 2 2" xfId="4837"/>
    <cellStyle name="40% - Ênfase1 6 2 3" xfId="1986"/>
    <cellStyle name="40% - Ênfase1 6 2 3 2" xfId="4836"/>
    <cellStyle name="40% - Ênfase1 6 2 4" xfId="3768"/>
    <cellStyle name="40% - Ênfase1 6 3" xfId="794"/>
    <cellStyle name="40% - Ênfase1 6 3 2" xfId="1989"/>
    <cellStyle name="40% - Ênfase1 6 3 2 2" xfId="4839"/>
    <cellStyle name="40% - Ênfase1 6 3 3" xfId="1988"/>
    <cellStyle name="40% - Ênfase1 6 3 3 2" xfId="4838"/>
    <cellStyle name="40% - Ênfase1 6 3 4" xfId="3769"/>
    <cellStyle name="40% - Ênfase1 6 4" xfId="795"/>
    <cellStyle name="40% - Ênfase1 6 4 2" xfId="1991"/>
    <cellStyle name="40% - Ênfase1 6 4 2 2" xfId="4841"/>
    <cellStyle name="40% - Ênfase1 6 4 3" xfId="1990"/>
    <cellStyle name="40% - Ênfase1 6 4 3 2" xfId="4840"/>
    <cellStyle name="40% - Ênfase1 6 4 4" xfId="3770"/>
    <cellStyle name="40% - Ênfase1 6 5" xfId="1992"/>
    <cellStyle name="40% - Ênfase1 6 5 2" xfId="4842"/>
    <cellStyle name="40% - Ênfase1 6 6" xfId="1985"/>
    <cellStyle name="40% - Ênfase1 6 6 2" xfId="4835"/>
    <cellStyle name="40% - Ênfase1 6 7" xfId="3767"/>
    <cellStyle name="40% - Ênfase1 7" xfId="796"/>
    <cellStyle name="40% - Ênfase1 7 2" xfId="797"/>
    <cellStyle name="40% - Ênfase1 7 2 2" xfId="1995"/>
    <cellStyle name="40% - Ênfase1 7 2 2 2" xfId="4845"/>
    <cellStyle name="40% - Ênfase1 7 2 3" xfId="1994"/>
    <cellStyle name="40% - Ênfase1 7 2 3 2" xfId="4844"/>
    <cellStyle name="40% - Ênfase1 7 2 4" xfId="3772"/>
    <cellStyle name="40% - Ênfase1 7 3" xfId="798"/>
    <cellStyle name="40% - Ênfase1 7 3 2" xfId="1997"/>
    <cellStyle name="40% - Ênfase1 7 3 2 2" xfId="4847"/>
    <cellStyle name="40% - Ênfase1 7 3 3" xfId="1996"/>
    <cellStyle name="40% - Ênfase1 7 3 3 2" xfId="4846"/>
    <cellStyle name="40% - Ênfase1 7 3 4" xfId="3773"/>
    <cellStyle name="40% - Ênfase1 7 4" xfId="799"/>
    <cellStyle name="40% - Ênfase1 7 4 2" xfId="1999"/>
    <cellStyle name="40% - Ênfase1 7 4 2 2" xfId="4849"/>
    <cellStyle name="40% - Ênfase1 7 4 3" xfId="1998"/>
    <cellStyle name="40% - Ênfase1 7 4 3 2" xfId="4848"/>
    <cellStyle name="40% - Ênfase1 7 4 4" xfId="3774"/>
    <cellStyle name="40% - Ênfase1 7 5" xfId="2000"/>
    <cellStyle name="40% - Ênfase1 7 5 2" xfId="4850"/>
    <cellStyle name="40% - Ênfase1 7 6" xfId="1993"/>
    <cellStyle name="40% - Ênfase1 7 6 2" xfId="4843"/>
    <cellStyle name="40% - Ênfase1 7 7" xfId="3771"/>
    <cellStyle name="40% - Ênfase1 8" xfId="800"/>
    <cellStyle name="40% - Ênfase1 9" xfId="801"/>
    <cellStyle name="40% - Ênfase1 9 2" xfId="2002"/>
    <cellStyle name="40% - Ênfase1 9 2 2" xfId="4852"/>
    <cellStyle name="40% - Ênfase1 9 3" xfId="2001"/>
    <cellStyle name="40% - Ênfase1 9 3 2" xfId="4851"/>
    <cellStyle name="40% - Ênfase1 9 4" xfId="3775"/>
    <cellStyle name="40% - Ênfase2 10" xfId="802"/>
    <cellStyle name="40% - Ênfase2 10 2" xfId="2004"/>
    <cellStyle name="40% - Ênfase2 10 2 2" xfId="4854"/>
    <cellStyle name="40% - Ênfase2 10 3" xfId="2003"/>
    <cellStyle name="40% - Ênfase2 10 3 2" xfId="4853"/>
    <cellStyle name="40% - Ênfase2 10 4" xfId="3776"/>
    <cellStyle name="40% - Ênfase2 2" xfId="69"/>
    <cellStyle name="40% - Ênfase2 2 10" xfId="3298"/>
    <cellStyle name="40% - Ênfase2 2 2" xfId="70"/>
    <cellStyle name="40% - Ênfase2 2 2 2" xfId="805"/>
    <cellStyle name="40% - Ênfase2 2 2 2 2" xfId="2008"/>
    <cellStyle name="40% - Ênfase2 2 2 2 2 2" xfId="4858"/>
    <cellStyle name="40% - Ênfase2 2 2 2 3" xfId="2007"/>
    <cellStyle name="40% - Ênfase2 2 2 2 3 2" xfId="4857"/>
    <cellStyle name="40% - Ênfase2 2 2 2 4" xfId="3779"/>
    <cellStyle name="40% - Ênfase2 2 2 3" xfId="806"/>
    <cellStyle name="40% - Ênfase2 2 2 3 2" xfId="2010"/>
    <cellStyle name="40% - Ênfase2 2 2 3 2 2" xfId="4860"/>
    <cellStyle name="40% - Ênfase2 2 2 3 3" xfId="2009"/>
    <cellStyle name="40% - Ênfase2 2 2 3 3 2" xfId="4859"/>
    <cellStyle name="40% - Ênfase2 2 2 3 4" xfId="3780"/>
    <cellStyle name="40% - Ênfase2 2 2 4" xfId="807"/>
    <cellStyle name="40% - Ênfase2 2 2 4 2" xfId="2012"/>
    <cellStyle name="40% - Ênfase2 2 2 4 2 2" xfId="4862"/>
    <cellStyle name="40% - Ênfase2 2 2 4 3" xfId="2011"/>
    <cellStyle name="40% - Ênfase2 2 2 4 3 2" xfId="4861"/>
    <cellStyle name="40% - Ênfase2 2 2 4 4" xfId="3781"/>
    <cellStyle name="40% - Ênfase2 2 2 5" xfId="808"/>
    <cellStyle name="40% - Ênfase2 2 2 5 2" xfId="2014"/>
    <cellStyle name="40% - Ênfase2 2 2 5 2 2" xfId="4864"/>
    <cellStyle name="40% - Ênfase2 2 2 5 3" xfId="2013"/>
    <cellStyle name="40% - Ênfase2 2 2 5 3 2" xfId="4863"/>
    <cellStyle name="40% - Ênfase2 2 2 5 4" xfId="3782"/>
    <cellStyle name="40% - Ênfase2 2 2 6" xfId="2015"/>
    <cellStyle name="40% - Ênfase2 2 2 6 2" xfId="4865"/>
    <cellStyle name="40% - Ênfase2 2 2 7" xfId="2006"/>
    <cellStyle name="40% - Ênfase2 2 2 7 2" xfId="4856"/>
    <cellStyle name="40% - Ênfase2 2 2 8" xfId="804"/>
    <cellStyle name="40% - Ênfase2 2 2 8 2" xfId="3778"/>
    <cellStyle name="40% - Ênfase2 2 2 9" xfId="3299"/>
    <cellStyle name="40% - Ênfase2 2 3" xfId="71"/>
    <cellStyle name="40% - Ênfase2 2 3 2" xfId="72"/>
    <cellStyle name="40% - Ênfase2 2 3 2 2" xfId="2017"/>
    <cellStyle name="40% - Ênfase2 2 3 2 2 2" xfId="4867"/>
    <cellStyle name="40% - Ênfase2 2 3 2 3" xfId="3300"/>
    <cellStyle name="40% - Ênfase2 2 3 3" xfId="2016"/>
    <cellStyle name="40% - Ênfase2 2 3 3 2" xfId="4866"/>
    <cellStyle name="40% - Ênfase2 2 3 4" xfId="809"/>
    <cellStyle name="40% - Ênfase2 2 3 4 2" xfId="3783"/>
    <cellStyle name="40% - Ênfase2 2 4" xfId="810"/>
    <cellStyle name="40% - Ênfase2 2 4 2" xfId="2019"/>
    <cellStyle name="40% - Ênfase2 2 4 2 2" xfId="4869"/>
    <cellStyle name="40% - Ênfase2 2 4 3" xfId="2018"/>
    <cellStyle name="40% - Ênfase2 2 4 3 2" xfId="4868"/>
    <cellStyle name="40% - Ênfase2 2 4 4" xfId="3784"/>
    <cellStyle name="40% - Ênfase2 2 5" xfId="811"/>
    <cellStyle name="40% - Ênfase2 2 5 2" xfId="2021"/>
    <cellStyle name="40% - Ênfase2 2 5 2 2" xfId="4871"/>
    <cellStyle name="40% - Ênfase2 2 5 3" xfId="2020"/>
    <cellStyle name="40% - Ênfase2 2 5 3 2" xfId="4870"/>
    <cellStyle name="40% - Ênfase2 2 5 4" xfId="3785"/>
    <cellStyle name="40% - Ênfase2 2 6" xfId="812"/>
    <cellStyle name="40% - Ênfase2 2 6 2" xfId="2023"/>
    <cellStyle name="40% - Ênfase2 2 6 2 2" xfId="4873"/>
    <cellStyle name="40% - Ênfase2 2 6 3" xfId="2022"/>
    <cellStyle name="40% - Ênfase2 2 6 3 2" xfId="4872"/>
    <cellStyle name="40% - Ênfase2 2 6 4" xfId="3786"/>
    <cellStyle name="40% - Ênfase2 2 7" xfId="2024"/>
    <cellStyle name="40% - Ênfase2 2 7 2" xfId="4874"/>
    <cellStyle name="40% - Ênfase2 2 8" xfId="2005"/>
    <cellStyle name="40% - Ênfase2 2 8 2" xfId="4855"/>
    <cellStyle name="40% - Ênfase2 2 9" xfId="803"/>
    <cellStyle name="40% - Ênfase2 2 9 2" xfId="3777"/>
    <cellStyle name="40% - Ênfase2 3" xfId="813"/>
    <cellStyle name="40% - Ênfase2 3 2" xfId="814"/>
    <cellStyle name="40% - Ênfase2 3 2 2" xfId="815"/>
    <cellStyle name="40% - Ênfase2 3 2 2 2" xfId="2028"/>
    <cellStyle name="40% - Ênfase2 3 2 2 2 2" xfId="4878"/>
    <cellStyle name="40% - Ênfase2 3 2 2 3" xfId="2027"/>
    <cellStyle name="40% - Ênfase2 3 2 2 3 2" xfId="4877"/>
    <cellStyle name="40% - Ênfase2 3 2 2 4" xfId="3789"/>
    <cellStyle name="40% - Ênfase2 3 2 3" xfId="816"/>
    <cellStyle name="40% - Ênfase2 3 2 3 2" xfId="2030"/>
    <cellStyle name="40% - Ênfase2 3 2 3 2 2" xfId="4880"/>
    <cellStyle name="40% - Ênfase2 3 2 3 3" xfId="2029"/>
    <cellStyle name="40% - Ênfase2 3 2 3 3 2" xfId="4879"/>
    <cellStyle name="40% - Ênfase2 3 2 3 4" xfId="3790"/>
    <cellStyle name="40% - Ênfase2 3 2 4" xfId="817"/>
    <cellStyle name="40% - Ênfase2 3 2 4 2" xfId="2032"/>
    <cellStyle name="40% - Ênfase2 3 2 4 2 2" xfId="4882"/>
    <cellStyle name="40% - Ênfase2 3 2 4 3" xfId="2031"/>
    <cellStyle name="40% - Ênfase2 3 2 4 3 2" xfId="4881"/>
    <cellStyle name="40% - Ênfase2 3 2 4 4" xfId="3791"/>
    <cellStyle name="40% - Ênfase2 3 2 5" xfId="2033"/>
    <cellStyle name="40% - Ênfase2 3 2 5 2" xfId="4883"/>
    <cellStyle name="40% - Ênfase2 3 2 6" xfId="2026"/>
    <cellStyle name="40% - Ênfase2 3 2 6 2" xfId="4876"/>
    <cellStyle name="40% - Ênfase2 3 2 7" xfId="3788"/>
    <cellStyle name="40% - Ênfase2 3 3" xfId="818"/>
    <cellStyle name="40% - Ênfase2 3 3 2" xfId="2035"/>
    <cellStyle name="40% - Ênfase2 3 3 2 2" xfId="4885"/>
    <cellStyle name="40% - Ênfase2 3 3 3" xfId="2034"/>
    <cellStyle name="40% - Ênfase2 3 3 3 2" xfId="4884"/>
    <cellStyle name="40% - Ênfase2 3 3 4" xfId="3792"/>
    <cellStyle name="40% - Ênfase2 3 4" xfId="819"/>
    <cellStyle name="40% - Ênfase2 3 4 2" xfId="2037"/>
    <cellStyle name="40% - Ênfase2 3 4 2 2" xfId="4887"/>
    <cellStyle name="40% - Ênfase2 3 4 3" xfId="2036"/>
    <cellStyle name="40% - Ênfase2 3 4 3 2" xfId="4886"/>
    <cellStyle name="40% - Ênfase2 3 4 4" xfId="3793"/>
    <cellStyle name="40% - Ênfase2 3 5" xfId="820"/>
    <cellStyle name="40% - Ênfase2 3 5 2" xfId="2039"/>
    <cellStyle name="40% - Ênfase2 3 5 2 2" xfId="4889"/>
    <cellStyle name="40% - Ênfase2 3 5 3" xfId="2038"/>
    <cellStyle name="40% - Ênfase2 3 5 3 2" xfId="4888"/>
    <cellStyle name="40% - Ênfase2 3 5 4" xfId="3794"/>
    <cellStyle name="40% - Ênfase2 3 6" xfId="2040"/>
    <cellStyle name="40% - Ênfase2 3 6 2" xfId="4890"/>
    <cellStyle name="40% - Ênfase2 3 7" xfId="2025"/>
    <cellStyle name="40% - Ênfase2 3 7 2" xfId="4875"/>
    <cellStyle name="40% - Ênfase2 3 8" xfId="3787"/>
    <cellStyle name="40% - Ênfase2 4" xfId="821"/>
    <cellStyle name="40% - Ênfase2 4 2" xfId="822"/>
    <cellStyle name="40% - Ênfase2 4 2 2" xfId="823"/>
    <cellStyle name="40% - Ênfase2 4 2 2 2" xfId="2044"/>
    <cellStyle name="40% - Ênfase2 4 2 2 2 2" xfId="4894"/>
    <cellStyle name="40% - Ênfase2 4 2 2 3" xfId="2043"/>
    <cellStyle name="40% - Ênfase2 4 2 2 3 2" xfId="4893"/>
    <cellStyle name="40% - Ênfase2 4 2 2 4" xfId="3797"/>
    <cellStyle name="40% - Ênfase2 4 2 3" xfId="824"/>
    <cellStyle name="40% - Ênfase2 4 2 3 2" xfId="2046"/>
    <cellStyle name="40% - Ênfase2 4 2 3 2 2" xfId="4896"/>
    <cellStyle name="40% - Ênfase2 4 2 3 3" xfId="2045"/>
    <cellStyle name="40% - Ênfase2 4 2 3 3 2" xfId="4895"/>
    <cellStyle name="40% - Ênfase2 4 2 3 4" xfId="3798"/>
    <cellStyle name="40% - Ênfase2 4 2 4" xfId="825"/>
    <cellStyle name="40% - Ênfase2 4 2 4 2" xfId="2048"/>
    <cellStyle name="40% - Ênfase2 4 2 4 2 2" xfId="4898"/>
    <cellStyle name="40% - Ênfase2 4 2 4 3" xfId="2047"/>
    <cellStyle name="40% - Ênfase2 4 2 4 3 2" xfId="4897"/>
    <cellStyle name="40% - Ênfase2 4 2 4 4" xfId="3799"/>
    <cellStyle name="40% - Ênfase2 4 2 5" xfId="2049"/>
    <cellStyle name="40% - Ênfase2 4 2 5 2" xfId="4899"/>
    <cellStyle name="40% - Ênfase2 4 2 6" xfId="2042"/>
    <cellStyle name="40% - Ênfase2 4 2 6 2" xfId="4892"/>
    <cellStyle name="40% - Ênfase2 4 2 7" xfId="3796"/>
    <cellStyle name="40% - Ênfase2 4 3" xfId="826"/>
    <cellStyle name="40% - Ênfase2 4 3 2" xfId="2051"/>
    <cellStyle name="40% - Ênfase2 4 3 2 2" xfId="4901"/>
    <cellStyle name="40% - Ênfase2 4 3 3" xfId="2050"/>
    <cellStyle name="40% - Ênfase2 4 3 3 2" xfId="4900"/>
    <cellStyle name="40% - Ênfase2 4 3 4" xfId="3800"/>
    <cellStyle name="40% - Ênfase2 4 4" xfId="827"/>
    <cellStyle name="40% - Ênfase2 4 4 2" xfId="2053"/>
    <cellStyle name="40% - Ênfase2 4 4 2 2" xfId="4903"/>
    <cellStyle name="40% - Ênfase2 4 4 3" xfId="2052"/>
    <cellStyle name="40% - Ênfase2 4 4 3 2" xfId="4902"/>
    <cellStyle name="40% - Ênfase2 4 4 4" xfId="3801"/>
    <cellStyle name="40% - Ênfase2 4 5" xfId="828"/>
    <cellStyle name="40% - Ênfase2 4 5 2" xfId="2055"/>
    <cellStyle name="40% - Ênfase2 4 5 2 2" xfId="4905"/>
    <cellStyle name="40% - Ênfase2 4 5 3" xfId="2054"/>
    <cellStyle name="40% - Ênfase2 4 5 3 2" xfId="4904"/>
    <cellStyle name="40% - Ênfase2 4 5 4" xfId="3802"/>
    <cellStyle name="40% - Ênfase2 4 6" xfId="2056"/>
    <cellStyle name="40% - Ênfase2 4 6 2" xfId="4906"/>
    <cellStyle name="40% - Ênfase2 4 7" xfId="2041"/>
    <cellStyle name="40% - Ênfase2 4 7 2" xfId="4891"/>
    <cellStyle name="40% - Ênfase2 4 8" xfId="3795"/>
    <cellStyle name="40% - Ênfase2 5" xfId="829"/>
    <cellStyle name="40% - Ênfase2 5 2" xfId="830"/>
    <cellStyle name="40% - Ênfase2 5 2 2" xfId="831"/>
    <cellStyle name="40% - Ênfase2 5 2 2 2" xfId="2060"/>
    <cellStyle name="40% - Ênfase2 5 2 2 2 2" xfId="4910"/>
    <cellStyle name="40% - Ênfase2 5 2 2 3" xfId="2059"/>
    <cellStyle name="40% - Ênfase2 5 2 2 3 2" xfId="4909"/>
    <cellStyle name="40% - Ênfase2 5 2 2 4" xfId="3805"/>
    <cellStyle name="40% - Ênfase2 5 2 3" xfId="832"/>
    <cellStyle name="40% - Ênfase2 5 2 3 2" xfId="2062"/>
    <cellStyle name="40% - Ênfase2 5 2 3 2 2" xfId="4912"/>
    <cellStyle name="40% - Ênfase2 5 2 3 3" xfId="2061"/>
    <cellStyle name="40% - Ênfase2 5 2 3 3 2" xfId="4911"/>
    <cellStyle name="40% - Ênfase2 5 2 3 4" xfId="3806"/>
    <cellStyle name="40% - Ênfase2 5 2 4" xfId="833"/>
    <cellStyle name="40% - Ênfase2 5 2 4 2" xfId="2064"/>
    <cellStyle name="40% - Ênfase2 5 2 4 2 2" xfId="4914"/>
    <cellStyle name="40% - Ênfase2 5 2 4 3" xfId="2063"/>
    <cellStyle name="40% - Ênfase2 5 2 4 3 2" xfId="4913"/>
    <cellStyle name="40% - Ênfase2 5 2 4 4" xfId="3807"/>
    <cellStyle name="40% - Ênfase2 5 2 5" xfId="2065"/>
    <cellStyle name="40% - Ênfase2 5 2 5 2" xfId="4915"/>
    <cellStyle name="40% - Ênfase2 5 2 6" xfId="2058"/>
    <cellStyle name="40% - Ênfase2 5 2 6 2" xfId="4908"/>
    <cellStyle name="40% - Ênfase2 5 2 7" xfId="3804"/>
    <cellStyle name="40% - Ênfase2 5 3" xfId="834"/>
    <cellStyle name="40% - Ênfase2 5 3 2" xfId="2067"/>
    <cellStyle name="40% - Ênfase2 5 3 2 2" xfId="4917"/>
    <cellStyle name="40% - Ênfase2 5 3 3" xfId="2066"/>
    <cellStyle name="40% - Ênfase2 5 3 3 2" xfId="4916"/>
    <cellStyle name="40% - Ênfase2 5 3 4" xfId="3808"/>
    <cellStyle name="40% - Ênfase2 5 4" xfId="835"/>
    <cellStyle name="40% - Ênfase2 5 4 2" xfId="2069"/>
    <cellStyle name="40% - Ênfase2 5 4 2 2" xfId="4919"/>
    <cellStyle name="40% - Ênfase2 5 4 3" xfId="2068"/>
    <cellStyle name="40% - Ênfase2 5 4 3 2" xfId="4918"/>
    <cellStyle name="40% - Ênfase2 5 4 4" xfId="3809"/>
    <cellStyle name="40% - Ênfase2 5 5" xfId="836"/>
    <cellStyle name="40% - Ênfase2 5 5 2" xfId="2071"/>
    <cellStyle name="40% - Ênfase2 5 5 2 2" xfId="4921"/>
    <cellStyle name="40% - Ênfase2 5 5 3" xfId="2070"/>
    <cellStyle name="40% - Ênfase2 5 5 3 2" xfId="4920"/>
    <cellStyle name="40% - Ênfase2 5 5 4" xfId="3810"/>
    <cellStyle name="40% - Ênfase2 5 6" xfId="2072"/>
    <cellStyle name="40% - Ênfase2 5 6 2" xfId="4922"/>
    <cellStyle name="40% - Ênfase2 5 7" xfId="2057"/>
    <cellStyle name="40% - Ênfase2 5 7 2" xfId="4907"/>
    <cellStyle name="40% - Ênfase2 5 8" xfId="3803"/>
    <cellStyle name="40% - Ênfase2 6" xfId="837"/>
    <cellStyle name="40% - Ênfase2 6 2" xfId="838"/>
    <cellStyle name="40% - Ênfase2 6 2 2" xfId="2075"/>
    <cellStyle name="40% - Ênfase2 6 2 2 2" xfId="4925"/>
    <cellStyle name="40% - Ênfase2 6 2 3" xfId="2074"/>
    <cellStyle name="40% - Ênfase2 6 2 3 2" xfId="4924"/>
    <cellStyle name="40% - Ênfase2 6 2 4" xfId="3812"/>
    <cellStyle name="40% - Ênfase2 6 3" xfId="839"/>
    <cellStyle name="40% - Ênfase2 6 3 2" xfId="2077"/>
    <cellStyle name="40% - Ênfase2 6 3 2 2" xfId="4927"/>
    <cellStyle name="40% - Ênfase2 6 3 3" xfId="2076"/>
    <cellStyle name="40% - Ênfase2 6 3 3 2" xfId="4926"/>
    <cellStyle name="40% - Ênfase2 6 3 4" xfId="3813"/>
    <cellStyle name="40% - Ênfase2 6 4" xfId="840"/>
    <cellStyle name="40% - Ênfase2 6 4 2" xfId="2079"/>
    <cellStyle name="40% - Ênfase2 6 4 2 2" xfId="4929"/>
    <cellStyle name="40% - Ênfase2 6 4 3" xfId="2078"/>
    <cellStyle name="40% - Ênfase2 6 4 3 2" xfId="4928"/>
    <cellStyle name="40% - Ênfase2 6 4 4" xfId="3814"/>
    <cellStyle name="40% - Ênfase2 6 5" xfId="2080"/>
    <cellStyle name="40% - Ênfase2 6 5 2" xfId="4930"/>
    <cellStyle name="40% - Ênfase2 6 6" xfId="2073"/>
    <cellStyle name="40% - Ênfase2 6 6 2" xfId="4923"/>
    <cellStyle name="40% - Ênfase2 6 7" xfId="3811"/>
    <cellStyle name="40% - Ênfase2 7" xfId="841"/>
    <cellStyle name="40% - Ênfase2 7 2" xfId="842"/>
    <cellStyle name="40% - Ênfase2 7 2 2" xfId="2083"/>
    <cellStyle name="40% - Ênfase2 7 2 2 2" xfId="4933"/>
    <cellStyle name="40% - Ênfase2 7 2 3" xfId="2082"/>
    <cellStyle name="40% - Ênfase2 7 2 3 2" xfId="4932"/>
    <cellStyle name="40% - Ênfase2 7 2 4" xfId="3816"/>
    <cellStyle name="40% - Ênfase2 7 3" xfId="843"/>
    <cellStyle name="40% - Ênfase2 7 3 2" xfId="2085"/>
    <cellStyle name="40% - Ênfase2 7 3 2 2" xfId="4935"/>
    <cellStyle name="40% - Ênfase2 7 3 3" xfId="2084"/>
    <cellStyle name="40% - Ênfase2 7 3 3 2" xfId="4934"/>
    <cellStyle name="40% - Ênfase2 7 3 4" xfId="3817"/>
    <cellStyle name="40% - Ênfase2 7 4" xfId="844"/>
    <cellStyle name="40% - Ênfase2 7 4 2" xfId="2087"/>
    <cellStyle name="40% - Ênfase2 7 4 2 2" xfId="4937"/>
    <cellStyle name="40% - Ênfase2 7 4 3" xfId="2086"/>
    <cellStyle name="40% - Ênfase2 7 4 3 2" xfId="4936"/>
    <cellStyle name="40% - Ênfase2 7 4 4" xfId="3818"/>
    <cellStyle name="40% - Ênfase2 7 5" xfId="2088"/>
    <cellStyle name="40% - Ênfase2 7 5 2" xfId="4938"/>
    <cellStyle name="40% - Ênfase2 7 6" xfId="2081"/>
    <cellStyle name="40% - Ênfase2 7 6 2" xfId="4931"/>
    <cellStyle name="40% - Ênfase2 7 7" xfId="3815"/>
    <cellStyle name="40% - Ênfase2 8" xfId="845"/>
    <cellStyle name="40% - Ênfase2 9" xfId="846"/>
    <cellStyle name="40% - Ênfase2 9 2" xfId="2090"/>
    <cellStyle name="40% - Ênfase2 9 2 2" xfId="4940"/>
    <cellStyle name="40% - Ênfase2 9 3" xfId="2089"/>
    <cellStyle name="40% - Ênfase2 9 3 2" xfId="4939"/>
    <cellStyle name="40% - Ênfase2 9 4" xfId="3819"/>
    <cellStyle name="40% - Ênfase3 10" xfId="847"/>
    <cellStyle name="40% - Ênfase3 10 2" xfId="2092"/>
    <cellStyle name="40% - Ênfase3 10 2 2" xfId="4942"/>
    <cellStyle name="40% - Ênfase3 10 3" xfId="2091"/>
    <cellStyle name="40% - Ênfase3 10 3 2" xfId="4941"/>
    <cellStyle name="40% - Ênfase3 10 4" xfId="3820"/>
    <cellStyle name="40% - Ênfase3 2" xfId="73"/>
    <cellStyle name="40% - Ênfase3 2 2" xfId="74"/>
    <cellStyle name="40% - Ênfase3 2 2 2" xfId="75"/>
    <cellStyle name="40% - Ênfase3 2 2 2 2" xfId="2096"/>
    <cellStyle name="40% - Ênfase3 2 2 2 2 2" xfId="4946"/>
    <cellStyle name="40% - Ênfase3 2 2 2 3" xfId="2095"/>
    <cellStyle name="40% - Ênfase3 2 2 2 3 2" xfId="4945"/>
    <cellStyle name="40% - Ênfase3 2 2 2 4" xfId="850"/>
    <cellStyle name="40% - Ênfase3 2 2 2 4 2" xfId="3823"/>
    <cellStyle name="40% - Ênfase3 2 2 3" xfId="851"/>
    <cellStyle name="40% - Ênfase3 2 2 3 2" xfId="2098"/>
    <cellStyle name="40% - Ênfase3 2 2 3 2 2" xfId="4948"/>
    <cellStyle name="40% - Ênfase3 2 2 3 3" xfId="2097"/>
    <cellStyle name="40% - Ênfase3 2 2 3 3 2" xfId="4947"/>
    <cellStyle name="40% - Ênfase3 2 2 3 4" xfId="3824"/>
    <cellStyle name="40% - Ênfase3 2 2 4" xfId="852"/>
    <cellStyle name="40% - Ênfase3 2 2 4 2" xfId="2100"/>
    <cellStyle name="40% - Ênfase3 2 2 4 2 2" xfId="4950"/>
    <cellStyle name="40% - Ênfase3 2 2 4 3" xfId="2099"/>
    <cellStyle name="40% - Ênfase3 2 2 4 3 2" xfId="4949"/>
    <cellStyle name="40% - Ênfase3 2 2 4 4" xfId="3825"/>
    <cellStyle name="40% - Ênfase3 2 2 5" xfId="2101"/>
    <cellStyle name="40% - Ênfase3 2 2 5 2" xfId="4951"/>
    <cellStyle name="40% - Ênfase3 2 2 6" xfId="2094"/>
    <cellStyle name="40% - Ênfase3 2 2 6 2" xfId="4944"/>
    <cellStyle name="40% - Ênfase3 2 2 7" xfId="849"/>
    <cellStyle name="40% - Ênfase3 2 2 7 2" xfId="3822"/>
    <cellStyle name="40% - Ênfase3 2 2 8" xfId="3301"/>
    <cellStyle name="40% - Ênfase3 2 3" xfId="853"/>
    <cellStyle name="40% - Ênfase3 2 3 2" xfId="2103"/>
    <cellStyle name="40% - Ênfase3 2 3 2 2" xfId="4953"/>
    <cellStyle name="40% - Ênfase3 2 3 3" xfId="2102"/>
    <cellStyle name="40% - Ênfase3 2 3 3 2" xfId="4952"/>
    <cellStyle name="40% - Ênfase3 2 3 4" xfId="3826"/>
    <cellStyle name="40% - Ênfase3 2 4" xfId="854"/>
    <cellStyle name="40% - Ênfase3 2 4 2" xfId="2105"/>
    <cellStyle name="40% - Ênfase3 2 4 2 2" xfId="4955"/>
    <cellStyle name="40% - Ênfase3 2 4 3" xfId="2104"/>
    <cellStyle name="40% - Ênfase3 2 4 3 2" xfId="4954"/>
    <cellStyle name="40% - Ênfase3 2 4 4" xfId="3827"/>
    <cellStyle name="40% - Ênfase3 2 5" xfId="855"/>
    <cellStyle name="40% - Ênfase3 2 5 2" xfId="2107"/>
    <cellStyle name="40% - Ênfase3 2 5 2 2" xfId="4957"/>
    <cellStyle name="40% - Ênfase3 2 5 3" xfId="2106"/>
    <cellStyle name="40% - Ênfase3 2 5 3 2" xfId="4956"/>
    <cellStyle name="40% - Ênfase3 2 5 4" xfId="3828"/>
    <cellStyle name="40% - Ênfase3 2 6" xfId="2108"/>
    <cellStyle name="40% - Ênfase3 2 6 2" xfId="4958"/>
    <cellStyle name="40% - Ênfase3 2 7" xfId="2093"/>
    <cellStyle name="40% - Ênfase3 2 7 2" xfId="4943"/>
    <cellStyle name="40% - Ênfase3 2 8" xfId="848"/>
    <cellStyle name="40% - Ênfase3 2 8 2" xfId="3821"/>
    <cellStyle name="40% - Ênfase3 3" xfId="856"/>
    <cellStyle name="40% - Ênfase3 3 2" xfId="857"/>
    <cellStyle name="40% - Ênfase3 3 2 2" xfId="858"/>
    <cellStyle name="40% - Ênfase3 3 2 2 2" xfId="2112"/>
    <cellStyle name="40% - Ênfase3 3 2 2 2 2" xfId="4962"/>
    <cellStyle name="40% - Ênfase3 3 2 2 3" xfId="2111"/>
    <cellStyle name="40% - Ênfase3 3 2 2 3 2" xfId="4961"/>
    <cellStyle name="40% - Ênfase3 3 2 2 4" xfId="3831"/>
    <cellStyle name="40% - Ênfase3 3 2 3" xfId="859"/>
    <cellStyle name="40% - Ênfase3 3 2 3 2" xfId="2114"/>
    <cellStyle name="40% - Ênfase3 3 2 3 2 2" xfId="4964"/>
    <cellStyle name="40% - Ênfase3 3 2 3 3" xfId="2113"/>
    <cellStyle name="40% - Ênfase3 3 2 3 3 2" xfId="4963"/>
    <cellStyle name="40% - Ênfase3 3 2 3 4" xfId="3832"/>
    <cellStyle name="40% - Ênfase3 3 2 4" xfId="860"/>
    <cellStyle name="40% - Ênfase3 3 2 4 2" xfId="2116"/>
    <cellStyle name="40% - Ênfase3 3 2 4 2 2" xfId="4966"/>
    <cellStyle name="40% - Ênfase3 3 2 4 3" xfId="2115"/>
    <cellStyle name="40% - Ênfase3 3 2 4 3 2" xfId="4965"/>
    <cellStyle name="40% - Ênfase3 3 2 4 4" xfId="3833"/>
    <cellStyle name="40% - Ênfase3 3 2 5" xfId="2117"/>
    <cellStyle name="40% - Ênfase3 3 2 5 2" xfId="4967"/>
    <cellStyle name="40% - Ênfase3 3 2 6" xfId="2110"/>
    <cellStyle name="40% - Ênfase3 3 2 6 2" xfId="4960"/>
    <cellStyle name="40% - Ênfase3 3 2 7" xfId="3830"/>
    <cellStyle name="40% - Ênfase3 3 3" xfId="861"/>
    <cellStyle name="40% - Ênfase3 3 3 2" xfId="2119"/>
    <cellStyle name="40% - Ênfase3 3 3 2 2" xfId="4969"/>
    <cellStyle name="40% - Ênfase3 3 3 3" xfId="2118"/>
    <cellStyle name="40% - Ênfase3 3 3 3 2" xfId="4968"/>
    <cellStyle name="40% - Ênfase3 3 3 4" xfId="3834"/>
    <cellStyle name="40% - Ênfase3 3 4" xfId="862"/>
    <cellStyle name="40% - Ênfase3 3 4 2" xfId="2121"/>
    <cellStyle name="40% - Ênfase3 3 4 2 2" xfId="4971"/>
    <cellStyle name="40% - Ênfase3 3 4 3" xfId="2120"/>
    <cellStyle name="40% - Ênfase3 3 4 3 2" xfId="4970"/>
    <cellStyle name="40% - Ênfase3 3 4 4" xfId="3835"/>
    <cellStyle name="40% - Ênfase3 3 5" xfId="863"/>
    <cellStyle name="40% - Ênfase3 3 5 2" xfId="2123"/>
    <cellStyle name="40% - Ênfase3 3 5 2 2" xfId="4973"/>
    <cellStyle name="40% - Ênfase3 3 5 3" xfId="2122"/>
    <cellStyle name="40% - Ênfase3 3 5 3 2" xfId="4972"/>
    <cellStyle name="40% - Ênfase3 3 5 4" xfId="3836"/>
    <cellStyle name="40% - Ênfase3 3 6" xfId="2124"/>
    <cellStyle name="40% - Ênfase3 3 6 2" xfId="4974"/>
    <cellStyle name="40% - Ênfase3 3 7" xfId="2109"/>
    <cellStyle name="40% - Ênfase3 3 7 2" xfId="4959"/>
    <cellStyle name="40% - Ênfase3 3 8" xfId="3829"/>
    <cellStyle name="40% - Ênfase3 4" xfId="864"/>
    <cellStyle name="40% - Ênfase3 4 2" xfId="865"/>
    <cellStyle name="40% - Ênfase3 4 2 2" xfId="866"/>
    <cellStyle name="40% - Ênfase3 4 2 2 2" xfId="2128"/>
    <cellStyle name="40% - Ênfase3 4 2 2 2 2" xfId="4978"/>
    <cellStyle name="40% - Ênfase3 4 2 2 3" xfId="2127"/>
    <cellStyle name="40% - Ênfase3 4 2 2 3 2" xfId="4977"/>
    <cellStyle name="40% - Ênfase3 4 2 2 4" xfId="3839"/>
    <cellStyle name="40% - Ênfase3 4 2 3" xfId="867"/>
    <cellStyle name="40% - Ênfase3 4 2 3 2" xfId="2130"/>
    <cellStyle name="40% - Ênfase3 4 2 3 2 2" xfId="4980"/>
    <cellStyle name="40% - Ênfase3 4 2 3 3" xfId="2129"/>
    <cellStyle name="40% - Ênfase3 4 2 3 3 2" xfId="4979"/>
    <cellStyle name="40% - Ênfase3 4 2 3 4" xfId="3840"/>
    <cellStyle name="40% - Ênfase3 4 2 4" xfId="868"/>
    <cellStyle name="40% - Ênfase3 4 2 4 2" xfId="2132"/>
    <cellStyle name="40% - Ênfase3 4 2 4 2 2" xfId="4982"/>
    <cellStyle name="40% - Ênfase3 4 2 4 3" xfId="2131"/>
    <cellStyle name="40% - Ênfase3 4 2 4 3 2" xfId="4981"/>
    <cellStyle name="40% - Ênfase3 4 2 4 4" xfId="3841"/>
    <cellStyle name="40% - Ênfase3 4 2 5" xfId="2133"/>
    <cellStyle name="40% - Ênfase3 4 2 5 2" xfId="4983"/>
    <cellStyle name="40% - Ênfase3 4 2 6" xfId="2126"/>
    <cellStyle name="40% - Ênfase3 4 2 6 2" xfId="4976"/>
    <cellStyle name="40% - Ênfase3 4 2 7" xfId="3838"/>
    <cellStyle name="40% - Ênfase3 4 3" xfId="869"/>
    <cellStyle name="40% - Ênfase3 4 3 2" xfId="2135"/>
    <cellStyle name="40% - Ênfase3 4 3 2 2" xfId="4985"/>
    <cellStyle name="40% - Ênfase3 4 3 3" xfId="2134"/>
    <cellStyle name="40% - Ênfase3 4 3 3 2" xfId="4984"/>
    <cellStyle name="40% - Ênfase3 4 3 4" xfId="3842"/>
    <cellStyle name="40% - Ênfase3 4 4" xfId="870"/>
    <cellStyle name="40% - Ênfase3 4 4 2" xfId="2137"/>
    <cellStyle name="40% - Ênfase3 4 4 2 2" xfId="4987"/>
    <cellStyle name="40% - Ênfase3 4 4 3" xfId="2136"/>
    <cellStyle name="40% - Ênfase3 4 4 3 2" xfId="4986"/>
    <cellStyle name="40% - Ênfase3 4 4 4" xfId="3843"/>
    <cellStyle name="40% - Ênfase3 4 5" xfId="871"/>
    <cellStyle name="40% - Ênfase3 4 5 2" xfId="2139"/>
    <cellStyle name="40% - Ênfase3 4 5 2 2" xfId="4989"/>
    <cellStyle name="40% - Ênfase3 4 5 3" xfId="2138"/>
    <cellStyle name="40% - Ênfase3 4 5 3 2" xfId="4988"/>
    <cellStyle name="40% - Ênfase3 4 5 4" xfId="3844"/>
    <cellStyle name="40% - Ênfase3 4 6" xfId="2140"/>
    <cellStyle name="40% - Ênfase3 4 6 2" xfId="4990"/>
    <cellStyle name="40% - Ênfase3 4 7" xfId="2125"/>
    <cellStyle name="40% - Ênfase3 4 7 2" xfId="4975"/>
    <cellStyle name="40% - Ênfase3 4 8" xfId="3837"/>
    <cellStyle name="40% - Ênfase3 5" xfId="872"/>
    <cellStyle name="40% - Ênfase3 5 2" xfId="873"/>
    <cellStyle name="40% - Ênfase3 5 2 2" xfId="874"/>
    <cellStyle name="40% - Ênfase3 5 2 2 2" xfId="2144"/>
    <cellStyle name="40% - Ênfase3 5 2 2 2 2" xfId="4994"/>
    <cellStyle name="40% - Ênfase3 5 2 2 3" xfId="2143"/>
    <cellStyle name="40% - Ênfase3 5 2 2 3 2" xfId="4993"/>
    <cellStyle name="40% - Ênfase3 5 2 2 4" xfId="3847"/>
    <cellStyle name="40% - Ênfase3 5 2 3" xfId="875"/>
    <cellStyle name="40% - Ênfase3 5 2 3 2" xfId="2146"/>
    <cellStyle name="40% - Ênfase3 5 2 3 2 2" xfId="4996"/>
    <cellStyle name="40% - Ênfase3 5 2 3 3" xfId="2145"/>
    <cellStyle name="40% - Ênfase3 5 2 3 3 2" xfId="4995"/>
    <cellStyle name="40% - Ênfase3 5 2 3 4" xfId="3848"/>
    <cellStyle name="40% - Ênfase3 5 2 4" xfId="876"/>
    <cellStyle name="40% - Ênfase3 5 2 4 2" xfId="2148"/>
    <cellStyle name="40% - Ênfase3 5 2 4 2 2" xfId="4998"/>
    <cellStyle name="40% - Ênfase3 5 2 4 3" xfId="2147"/>
    <cellStyle name="40% - Ênfase3 5 2 4 3 2" xfId="4997"/>
    <cellStyle name="40% - Ênfase3 5 2 4 4" xfId="3849"/>
    <cellStyle name="40% - Ênfase3 5 2 5" xfId="2149"/>
    <cellStyle name="40% - Ênfase3 5 2 5 2" xfId="4999"/>
    <cellStyle name="40% - Ênfase3 5 2 6" xfId="2142"/>
    <cellStyle name="40% - Ênfase3 5 2 6 2" xfId="4992"/>
    <cellStyle name="40% - Ênfase3 5 2 7" xfId="3846"/>
    <cellStyle name="40% - Ênfase3 5 3" xfId="877"/>
    <cellStyle name="40% - Ênfase3 5 3 2" xfId="2151"/>
    <cellStyle name="40% - Ênfase3 5 3 2 2" xfId="5001"/>
    <cellStyle name="40% - Ênfase3 5 3 3" xfId="2150"/>
    <cellStyle name="40% - Ênfase3 5 3 3 2" xfId="5000"/>
    <cellStyle name="40% - Ênfase3 5 3 4" xfId="3850"/>
    <cellStyle name="40% - Ênfase3 5 4" xfId="878"/>
    <cellStyle name="40% - Ênfase3 5 4 2" xfId="2153"/>
    <cellStyle name="40% - Ênfase3 5 4 2 2" xfId="5003"/>
    <cellStyle name="40% - Ênfase3 5 4 3" xfId="2152"/>
    <cellStyle name="40% - Ênfase3 5 4 3 2" xfId="5002"/>
    <cellStyle name="40% - Ênfase3 5 4 4" xfId="3851"/>
    <cellStyle name="40% - Ênfase3 5 5" xfId="879"/>
    <cellStyle name="40% - Ênfase3 5 5 2" xfId="2155"/>
    <cellStyle name="40% - Ênfase3 5 5 2 2" xfId="5005"/>
    <cellStyle name="40% - Ênfase3 5 5 3" xfId="2154"/>
    <cellStyle name="40% - Ênfase3 5 5 3 2" xfId="5004"/>
    <cellStyle name="40% - Ênfase3 5 5 4" xfId="3852"/>
    <cellStyle name="40% - Ênfase3 5 6" xfId="2156"/>
    <cellStyle name="40% - Ênfase3 5 6 2" xfId="5006"/>
    <cellStyle name="40% - Ênfase3 5 7" xfId="2141"/>
    <cellStyle name="40% - Ênfase3 5 7 2" xfId="4991"/>
    <cellStyle name="40% - Ênfase3 5 8" xfId="3845"/>
    <cellStyle name="40% - Ênfase3 6" xfId="880"/>
    <cellStyle name="40% - Ênfase3 6 2" xfId="881"/>
    <cellStyle name="40% - Ênfase3 6 2 2" xfId="2159"/>
    <cellStyle name="40% - Ênfase3 6 2 2 2" xfId="5009"/>
    <cellStyle name="40% - Ênfase3 6 2 3" xfId="2158"/>
    <cellStyle name="40% - Ênfase3 6 2 3 2" xfId="5008"/>
    <cellStyle name="40% - Ênfase3 6 2 4" xfId="3854"/>
    <cellStyle name="40% - Ênfase3 6 3" xfId="882"/>
    <cellStyle name="40% - Ênfase3 6 3 2" xfId="2161"/>
    <cellStyle name="40% - Ênfase3 6 3 2 2" xfId="5011"/>
    <cellStyle name="40% - Ênfase3 6 3 3" xfId="2160"/>
    <cellStyle name="40% - Ênfase3 6 3 3 2" xfId="5010"/>
    <cellStyle name="40% - Ênfase3 6 3 4" xfId="3855"/>
    <cellStyle name="40% - Ênfase3 6 4" xfId="883"/>
    <cellStyle name="40% - Ênfase3 6 4 2" xfId="2163"/>
    <cellStyle name="40% - Ênfase3 6 4 2 2" xfId="5013"/>
    <cellStyle name="40% - Ênfase3 6 4 3" xfId="2162"/>
    <cellStyle name="40% - Ênfase3 6 4 3 2" xfId="5012"/>
    <cellStyle name="40% - Ênfase3 6 4 4" xfId="3856"/>
    <cellStyle name="40% - Ênfase3 6 5" xfId="2164"/>
    <cellStyle name="40% - Ênfase3 6 5 2" xfId="5014"/>
    <cellStyle name="40% - Ênfase3 6 6" xfId="2157"/>
    <cellStyle name="40% - Ênfase3 6 6 2" xfId="5007"/>
    <cellStyle name="40% - Ênfase3 6 7" xfId="3853"/>
    <cellStyle name="40% - Ênfase3 7" xfId="884"/>
    <cellStyle name="40% - Ênfase3 7 2" xfId="885"/>
    <cellStyle name="40% - Ênfase3 7 2 2" xfId="2167"/>
    <cellStyle name="40% - Ênfase3 7 2 2 2" xfId="5017"/>
    <cellStyle name="40% - Ênfase3 7 2 3" xfId="2166"/>
    <cellStyle name="40% - Ênfase3 7 2 3 2" xfId="5016"/>
    <cellStyle name="40% - Ênfase3 7 2 4" xfId="3858"/>
    <cellStyle name="40% - Ênfase3 7 3" xfId="886"/>
    <cellStyle name="40% - Ênfase3 7 3 2" xfId="2169"/>
    <cellStyle name="40% - Ênfase3 7 3 2 2" xfId="5019"/>
    <cellStyle name="40% - Ênfase3 7 3 3" xfId="2168"/>
    <cellStyle name="40% - Ênfase3 7 3 3 2" xfId="5018"/>
    <cellStyle name="40% - Ênfase3 7 3 4" xfId="3859"/>
    <cellStyle name="40% - Ênfase3 7 4" xfId="887"/>
    <cellStyle name="40% - Ênfase3 7 4 2" xfId="2171"/>
    <cellStyle name="40% - Ênfase3 7 4 2 2" xfId="5021"/>
    <cellStyle name="40% - Ênfase3 7 4 3" xfId="2170"/>
    <cellStyle name="40% - Ênfase3 7 4 3 2" xfId="5020"/>
    <cellStyle name="40% - Ênfase3 7 4 4" xfId="3860"/>
    <cellStyle name="40% - Ênfase3 7 5" xfId="2172"/>
    <cellStyle name="40% - Ênfase3 7 5 2" xfId="5022"/>
    <cellStyle name="40% - Ênfase3 7 6" xfId="2165"/>
    <cellStyle name="40% - Ênfase3 7 6 2" xfId="5015"/>
    <cellStyle name="40% - Ênfase3 7 7" xfId="3857"/>
    <cellStyle name="40% - Ênfase3 8" xfId="888"/>
    <cellStyle name="40% - Ênfase3 9" xfId="889"/>
    <cellStyle name="40% - Ênfase3 9 2" xfId="2174"/>
    <cellStyle name="40% - Ênfase3 9 2 2" xfId="5024"/>
    <cellStyle name="40% - Ênfase3 9 3" xfId="2173"/>
    <cellStyle name="40% - Ênfase3 9 3 2" xfId="5023"/>
    <cellStyle name="40% - Ênfase3 9 4" xfId="3861"/>
    <cellStyle name="40% - Ênfase4 10" xfId="890"/>
    <cellStyle name="40% - Ênfase4 10 2" xfId="2176"/>
    <cellStyle name="40% - Ênfase4 10 2 2" xfId="5026"/>
    <cellStyle name="40% - Ênfase4 10 3" xfId="2175"/>
    <cellStyle name="40% - Ênfase4 10 3 2" xfId="5025"/>
    <cellStyle name="40% - Ênfase4 10 4" xfId="3862"/>
    <cellStyle name="40% - Ênfase4 2" xfId="76"/>
    <cellStyle name="40% - Ênfase4 2 2" xfId="77"/>
    <cellStyle name="40% - Ênfase4 2 2 2" xfId="78"/>
    <cellStyle name="40% - Ênfase4 2 2 2 2" xfId="2180"/>
    <cellStyle name="40% - Ênfase4 2 2 2 2 2" xfId="5030"/>
    <cellStyle name="40% - Ênfase4 2 2 2 3" xfId="2179"/>
    <cellStyle name="40% - Ênfase4 2 2 2 3 2" xfId="5029"/>
    <cellStyle name="40% - Ênfase4 2 2 2 4" xfId="893"/>
    <cellStyle name="40% - Ênfase4 2 2 2 4 2" xfId="3865"/>
    <cellStyle name="40% - Ênfase4 2 2 3" xfId="894"/>
    <cellStyle name="40% - Ênfase4 2 2 3 2" xfId="2182"/>
    <cellStyle name="40% - Ênfase4 2 2 3 2 2" xfId="5032"/>
    <cellStyle name="40% - Ênfase4 2 2 3 3" xfId="2181"/>
    <cellStyle name="40% - Ênfase4 2 2 3 3 2" xfId="5031"/>
    <cellStyle name="40% - Ênfase4 2 2 3 4" xfId="3866"/>
    <cellStyle name="40% - Ênfase4 2 2 4" xfId="895"/>
    <cellStyle name="40% - Ênfase4 2 2 4 2" xfId="2184"/>
    <cellStyle name="40% - Ênfase4 2 2 4 2 2" xfId="5034"/>
    <cellStyle name="40% - Ênfase4 2 2 4 3" xfId="2183"/>
    <cellStyle name="40% - Ênfase4 2 2 4 3 2" xfId="5033"/>
    <cellStyle name="40% - Ênfase4 2 2 4 4" xfId="3867"/>
    <cellStyle name="40% - Ênfase4 2 2 5" xfId="2185"/>
    <cellStyle name="40% - Ênfase4 2 2 5 2" xfId="5035"/>
    <cellStyle name="40% - Ênfase4 2 2 6" xfId="2178"/>
    <cellStyle name="40% - Ênfase4 2 2 6 2" xfId="5028"/>
    <cellStyle name="40% - Ênfase4 2 2 7" xfId="892"/>
    <cellStyle name="40% - Ênfase4 2 2 7 2" xfId="3864"/>
    <cellStyle name="40% - Ênfase4 2 2 8" xfId="3302"/>
    <cellStyle name="40% - Ênfase4 2 3" xfId="896"/>
    <cellStyle name="40% - Ênfase4 2 3 2" xfId="2187"/>
    <cellStyle name="40% - Ênfase4 2 3 2 2" xfId="5037"/>
    <cellStyle name="40% - Ênfase4 2 3 3" xfId="2186"/>
    <cellStyle name="40% - Ênfase4 2 3 3 2" xfId="5036"/>
    <cellStyle name="40% - Ênfase4 2 3 4" xfId="3868"/>
    <cellStyle name="40% - Ênfase4 2 4" xfId="897"/>
    <cellStyle name="40% - Ênfase4 2 4 2" xfId="2189"/>
    <cellStyle name="40% - Ênfase4 2 4 2 2" xfId="5039"/>
    <cellStyle name="40% - Ênfase4 2 4 3" xfId="2188"/>
    <cellStyle name="40% - Ênfase4 2 4 3 2" xfId="5038"/>
    <cellStyle name="40% - Ênfase4 2 4 4" xfId="3869"/>
    <cellStyle name="40% - Ênfase4 2 5" xfId="898"/>
    <cellStyle name="40% - Ênfase4 2 5 2" xfId="2191"/>
    <cellStyle name="40% - Ênfase4 2 5 2 2" xfId="5041"/>
    <cellStyle name="40% - Ênfase4 2 5 3" xfId="2190"/>
    <cellStyle name="40% - Ênfase4 2 5 3 2" xfId="5040"/>
    <cellStyle name="40% - Ênfase4 2 5 4" xfId="3870"/>
    <cellStyle name="40% - Ênfase4 2 6" xfId="2192"/>
    <cellStyle name="40% - Ênfase4 2 6 2" xfId="5042"/>
    <cellStyle name="40% - Ênfase4 2 7" xfId="2177"/>
    <cellStyle name="40% - Ênfase4 2 7 2" xfId="5027"/>
    <cellStyle name="40% - Ênfase4 2 8" xfId="891"/>
    <cellStyle name="40% - Ênfase4 2 8 2" xfId="3863"/>
    <cellStyle name="40% - Ênfase4 3" xfId="899"/>
    <cellStyle name="40% - Ênfase4 3 2" xfId="900"/>
    <cellStyle name="40% - Ênfase4 3 2 2" xfId="901"/>
    <cellStyle name="40% - Ênfase4 3 2 2 2" xfId="2196"/>
    <cellStyle name="40% - Ênfase4 3 2 2 2 2" xfId="5046"/>
    <cellStyle name="40% - Ênfase4 3 2 2 3" xfId="2195"/>
    <cellStyle name="40% - Ênfase4 3 2 2 3 2" xfId="5045"/>
    <cellStyle name="40% - Ênfase4 3 2 2 4" xfId="3873"/>
    <cellStyle name="40% - Ênfase4 3 2 3" xfId="902"/>
    <cellStyle name="40% - Ênfase4 3 2 3 2" xfId="2198"/>
    <cellStyle name="40% - Ênfase4 3 2 3 2 2" xfId="5048"/>
    <cellStyle name="40% - Ênfase4 3 2 3 3" xfId="2197"/>
    <cellStyle name="40% - Ênfase4 3 2 3 3 2" xfId="5047"/>
    <cellStyle name="40% - Ênfase4 3 2 3 4" xfId="3874"/>
    <cellStyle name="40% - Ênfase4 3 2 4" xfId="903"/>
    <cellStyle name="40% - Ênfase4 3 2 4 2" xfId="2200"/>
    <cellStyle name="40% - Ênfase4 3 2 4 2 2" xfId="5050"/>
    <cellStyle name="40% - Ênfase4 3 2 4 3" xfId="2199"/>
    <cellStyle name="40% - Ênfase4 3 2 4 3 2" xfId="5049"/>
    <cellStyle name="40% - Ênfase4 3 2 4 4" xfId="3875"/>
    <cellStyle name="40% - Ênfase4 3 2 5" xfId="2201"/>
    <cellStyle name="40% - Ênfase4 3 2 5 2" xfId="5051"/>
    <cellStyle name="40% - Ênfase4 3 2 6" xfId="2194"/>
    <cellStyle name="40% - Ênfase4 3 2 6 2" xfId="5044"/>
    <cellStyle name="40% - Ênfase4 3 2 7" xfId="3872"/>
    <cellStyle name="40% - Ênfase4 3 3" xfId="904"/>
    <cellStyle name="40% - Ênfase4 3 3 2" xfId="2203"/>
    <cellStyle name="40% - Ênfase4 3 3 2 2" xfId="5053"/>
    <cellStyle name="40% - Ênfase4 3 3 3" xfId="2202"/>
    <cellStyle name="40% - Ênfase4 3 3 3 2" xfId="5052"/>
    <cellStyle name="40% - Ênfase4 3 3 4" xfId="3876"/>
    <cellStyle name="40% - Ênfase4 3 4" xfId="905"/>
    <cellStyle name="40% - Ênfase4 3 4 2" xfId="2205"/>
    <cellStyle name="40% - Ênfase4 3 4 2 2" xfId="5055"/>
    <cellStyle name="40% - Ênfase4 3 4 3" xfId="2204"/>
    <cellStyle name="40% - Ênfase4 3 4 3 2" xfId="5054"/>
    <cellStyle name="40% - Ênfase4 3 4 4" xfId="3877"/>
    <cellStyle name="40% - Ênfase4 3 5" xfId="906"/>
    <cellStyle name="40% - Ênfase4 3 5 2" xfId="2207"/>
    <cellStyle name="40% - Ênfase4 3 5 2 2" xfId="5057"/>
    <cellStyle name="40% - Ênfase4 3 5 3" xfId="2206"/>
    <cellStyle name="40% - Ênfase4 3 5 3 2" xfId="5056"/>
    <cellStyle name="40% - Ênfase4 3 5 4" xfId="3878"/>
    <cellStyle name="40% - Ênfase4 3 6" xfId="2208"/>
    <cellStyle name="40% - Ênfase4 3 6 2" xfId="5058"/>
    <cellStyle name="40% - Ênfase4 3 7" xfId="2193"/>
    <cellStyle name="40% - Ênfase4 3 7 2" xfId="5043"/>
    <cellStyle name="40% - Ênfase4 3 8" xfId="3871"/>
    <cellStyle name="40% - Ênfase4 4" xfId="907"/>
    <cellStyle name="40% - Ênfase4 4 2" xfId="908"/>
    <cellStyle name="40% - Ênfase4 4 2 2" xfId="909"/>
    <cellStyle name="40% - Ênfase4 4 2 2 2" xfId="2212"/>
    <cellStyle name="40% - Ênfase4 4 2 2 2 2" xfId="5062"/>
    <cellStyle name="40% - Ênfase4 4 2 2 3" xfId="2211"/>
    <cellStyle name="40% - Ênfase4 4 2 2 3 2" xfId="5061"/>
    <cellStyle name="40% - Ênfase4 4 2 2 4" xfId="3881"/>
    <cellStyle name="40% - Ênfase4 4 2 3" xfId="910"/>
    <cellStyle name="40% - Ênfase4 4 2 3 2" xfId="2214"/>
    <cellStyle name="40% - Ênfase4 4 2 3 2 2" xfId="5064"/>
    <cellStyle name="40% - Ênfase4 4 2 3 3" xfId="2213"/>
    <cellStyle name="40% - Ênfase4 4 2 3 3 2" xfId="5063"/>
    <cellStyle name="40% - Ênfase4 4 2 3 4" xfId="3882"/>
    <cellStyle name="40% - Ênfase4 4 2 4" xfId="911"/>
    <cellStyle name="40% - Ênfase4 4 2 4 2" xfId="2216"/>
    <cellStyle name="40% - Ênfase4 4 2 4 2 2" xfId="5066"/>
    <cellStyle name="40% - Ênfase4 4 2 4 3" xfId="2215"/>
    <cellStyle name="40% - Ênfase4 4 2 4 3 2" xfId="5065"/>
    <cellStyle name="40% - Ênfase4 4 2 4 4" xfId="3883"/>
    <cellStyle name="40% - Ênfase4 4 2 5" xfId="2217"/>
    <cellStyle name="40% - Ênfase4 4 2 5 2" xfId="5067"/>
    <cellStyle name="40% - Ênfase4 4 2 6" xfId="2210"/>
    <cellStyle name="40% - Ênfase4 4 2 6 2" xfId="5060"/>
    <cellStyle name="40% - Ênfase4 4 2 7" xfId="3880"/>
    <cellStyle name="40% - Ênfase4 4 3" xfId="912"/>
    <cellStyle name="40% - Ênfase4 4 3 2" xfId="2219"/>
    <cellStyle name="40% - Ênfase4 4 3 2 2" xfId="5069"/>
    <cellStyle name="40% - Ênfase4 4 3 3" xfId="2218"/>
    <cellStyle name="40% - Ênfase4 4 3 3 2" xfId="5068"/>
    <cellStyle name="40% - Ênfase4 4 3 4" xfId="3884"/>
    <cellStyle name="40% - Ênfase4 4 4" xfId="913"/>
    <cellStyle name="40% - Ênfase4 4 4 2" xfId="2221"/>
    <cellStyle name="40% - Ênfase4 4 4 2 2" xfId="5071"/>
    <cellStyle name="40% - Ênfase4 4 4 3" xfId="2220"/>
    <cellStyle name="40% - Ênfase4 4 4 3 2" xfId="5070"/>
    <cellStyle name="40% - Ênfase4 4 4 4" xfId="3885"/>
    <cellStyle name="40% - Ênfase4 4 5" xfId="914"/>
    <cellStyle name="40% - Ênfase4 4 5 2" xfId="2223"/>
    <cellStyle name="40% - Ênfase4 4 5 2 2" xfId="5073"/>
    <cellStyle name="40% - Ênfase4 4 5 3" xfId="2222"/>
    <cellStyle name="40% - Ênfase4 4 5 3 2" xfId="5072"/>
    <cellStyle name="40% - Ênfase4 4 5 4" xfId="3886"/>
    <cellStyle name="40% - Ênfase4 4 6" xfId="2224"/>
    <cellStyle name="40% - Ênfase4 4 6 2" xfId="5074"/>
    <cellStyle name="40% - Ênfase4 4 7" xfId="2209"/>
    <cellStyle name="40% - Ênfase4 4 7 2" xfId="5059"/>
    <cellStyle name="40% - Ênfase4 4 8" xfId="3879"/>
    <cellStyle name="40% - Ênfase4 5" xfId="915"/>
    <cellStyle name="40% - Ênfase4 5 2" xfId="916"/>
    <cellStyle name="40% - Ênfase4 5 2 2" xfId="917"/>
    <cellStyle name="40% - Ênfase4 5 2 2 2" xfId="2228"/>
    <cellStyle name="40% - Ênfase4 5 2 2 2 2" xfId="5078"/>
    <cellStyle name="40% - Ênfase4 5 2 2 3" xfId="2227"/>
    <cellStyle name="40% - Ênfase4 5 2 2 3 2" xfId="5077"/>
    <cellStyle name="40% - Ênfase4 5 2 2 4" xfId="3889"/>
    <cellStyle name="40% - Ênfase4 5 2 3" xfId="918"/>
    <cellStyle name="40% - Ênfase4 5 2 3 2" xfId="2230"/>
    <cellStyle name="40% - Ênfase4 5 2 3 2 2" xfId="5080"/>
    <cellStyle name="40% - Ênfase4 5 2 3 3" xfId="2229"/>
    <cellStyle name="40% - Ênfase4 5 2 3 3 2" xfId="5079"/>
    <cellStyle name="40% - Ênfase4 5 2 3 4" xfId="3890"/>
    <cellStyle name="40% - Ênfase4 5 2 4" xfId="919"/>
    <cellStyle name="40% - Ênfase4 5 2 4 2" xfId="2232"/>
    <cellStyle name="40% - Ênfase4 5 2 4 2 2" xfId="5082"/>
    <cellStyle name="40% - Ênfase4 5 2 4 3" xfId="2231"/>
    <cellStyle name="40% - Ênfase4 5 2 4 3 2" xfId="5081"/>
    <cellStyle name="40% - Ênfase4 5 2 4 4" xfId="3891"/>
    <cellStyle name="40% - Ênfase4 5 2 5" xfId="2233"/>
    <cellStyle name="40% - Ênfase4 5 2 5 2" xfId="5083"/>
    <cellStyle name="40% - Ênfase4 5 2 6" xfId="2226"/>
    <cellStyle name="40% - Ênfase4 5 2 6 2" xfId="5076"/>
    <cellStyle name="40% - Ênfase4 5 2 7" xfId="3888"/>
    <cellStyle name="40% - Ênfase4 5 3" xfId="920"/>
    <cellStyle name="40% - Ênfase4 5 3 2" xfId="2235"/>
    <cellStyle name="40% - Ênfase4 5 3 2 2" xfId="5085"/>
    <cellStyle name="40% - Ênfase4 5 3 3" xfId="2234"/>
    <cellStyle name="40% - Ênfase4 5 3 3 2" xfId="5084"/>
    <cellStyle name="40% - Ênfase4 5 3 4" xfId="3892"/>
    <cellStyle name="40% - Ênfase4 5 4" xfId="921"/>
    <cellStyle name="40% - Ênfase4 5 4 2" xfId="2237"/>
    <cellStyle name="40% - Ênfase4 5 4 2 2" xfId="5087"/>
    <cellStyle name="40% - Ênfase4 5 4 3" xfId="2236"/>
    <cellStyle name="40% - Ênfase4 5 4 3 2" xfId="5086"/>
    <cellStyle name="40% - Ênfase4 5 4 4" xfId="3893"/>
    <cellStyle name="40% - Ênfase4 5 5" xfId="922"/>
    <cellStyle name="40% - Ênfase4 5 5 2" xfId="2239"/>
    <cellStyle name="40% - Ênfase4 5 5 2 2" xfId="5089"/>
    <cellStyle name="40% - Ênfase4 5 5 3" xfId="2238"/>
    <cellStyle name="40% - Ênfase4 5 5 3 2" xfId="5088"/>
    <cellStyle name="40% - Ênfase4 5 5 4" xfId="3894"/>
    <cellStyle name="40% - Ênfase4 5 6" xfId="2240"/>
    <cellStyle name="40% - Ênfase4 5 6 2" xfId="5090"/>
    <cellStyle name="40% - Ênfase4 5 7" xfId="2225"/>
    <cellStyle name="40% - Ênfase4 5 7 2" xfId="5075"/>
    <cellStyle name="40% - Ênfase4 5 8" xfId="3887"/>
    <cellStyle name="40% - Ênfase4 6" xfId="923"/>
    <cellStyle name="40% - Ênfase4 6 2" xfId="924"/>
    <cellStyle name="40% - Ênfase4 6 2 2" xfId="2243"/>
    <cellStyle name="40% - Ênfase4 6 2 2 2" xfId="5093"/>
    <cellStyle name="40% - Ênfase4 6 2 3" xfId="2242"/>
    <cellStyle name="40% - Ênfase4 6 2 3 2" xfId="5092"/>
    <cellStyle name="40% - Ênfase4 6 2 4" xfId="3896"/>
    <cellStyle name="40% - Ênfase4 6 3" xfId="925"/>
    <cellStyle name="40% - Ênfase4 6 3 2" xfId="2245"/>
    <cellStyle name="40% - Ênfase4 6 3 2 2" xfId="5095"/>
    <cellStyle name="40% - Ênfase4 6 3 3" xfId="2244"/>
    <cellStyle name="40% - Ênfase4 6 3 3 2" xfId="5094"/>
    <cellStyle name="40% - Ênfase4 6 3 4" xfId="3897"/>
    <cellStyle name="40% - Ênfase4 6 4" xfId="926"/>
    <cellStyle name="40% - Ênfase4 6 4 2" xfId="2247"/>
    <cellStyle name="40% - Ênfase4 6 4 2 2" xfId="5097"/>
    <cellStyle name="40% - Ênfase4 6 4 3" xfId="2246"/>
    <cellStyle name="40% - Ênfase4 6 4 3 2" xfId="5096"/>
    <cellStyle name="40% - Ênfase4 6 4 4" xfId="3898"/>
    <cellStyle name="40% - Ênfase4 6 5" xfId="2248"/>
    <cellStyle name="40% - Ênfase4 6 5 2" xfId="5098"/>
    <cellStyle name="40% - Ênfase4 6 6" xfId="2241"/>
    <cellStyle name="40% - Ênfase4 6 6 2" xfId="5091"/>
    <cellStyle name="40% - Ênfase4 6 7" xfId="3895"/>
    <cellStyle name="40% - Ênfase4 7" xfId="927"/>
    <cellStyle name="40% - Ênfase4 7 2" xfId="928"/>
    <cellStyle name="40% - Ênfase4 7 2 2" xfId="2251"/>
    <cellStyle name="40% - Ênfase4 7 2 2 2" xfId="5101"/>
    <cellStyle name="40% - Ênfase4 7 2 3" xfId="2250"/>
    <cellStyle name="40% - Ênfase4 7 2 3 2" xfId="5100"/>
    <cellStyle name="40% - Ênfase4 7 2 4" xfId="3900"/>
    <cellStyle name="40% - Ênfase4 7 3" xfId="929"/>
    <cellStyle name="40% - Ênfase4 7 3 2" xfId="2253"/>
    <cellStyle name="40% - Ênfase4 7 3 2 2" xfId="5103"/>
    <cellStyle name="40% - Ênfase4 7 3 3" xfId="2252"/>
    <cellStyle name="40% - Ênfase4 7 3 3 2" xfId="5102"/>
    <cellStyle name="40% - Ênfase4 7 3 4" xfId="3901"/>
    <cellStyle name="40% - Ênfase4 7 4" xfId="930"/>
    <cellStyle name="40% - Ênfase4 7 4 2" xfId="2255"/>
    <cellStyle name="40% - Ênfase4 7 4 2 2" xfId="5105"/>
    <cellStyle name="40% - Ênfase4 7 4 3" xfId="2254"/>
    <cellStyle name="40% - Ênfase4 7 4 3 2" xfId="5104"/>
    <cellStyle name="40% - Ênfase4 7 4 4" xfId="3902"/>
    <cellStyle name="40% - Ênfase4 7 5" xfId="2256"/>
    <cellStyle name="40% - Ênfase4 7 5 2" xfId="5106"/>
    <cellStyle name="40% - Ênfase4 7 6" xfId="2249"/>
    <cellStyle name="40% - Ênfase4 7 6 2" xfId="5099"/>
    <cellStyle name="40% - Ênfase4 7 7" xfId="3899"/>
    <cellStyle name="40% - Ênfase4 8" xfId="931"/>
    <cellStyle name="40% - Ênfase4 9" xfId="932"/>
    <cellStyle name="40% - Ênfase4 9 2" xfId="2258"/>
    <cellStyle name="40% - Ênfase4 9 2 2" xfId="5108"/>
    <cellStyle name="40% - Ênfase4 9 3" xfId="2257"/>
    <cellStyle name="40% - Ênfase4 9 3 2" xfId="5107"/>
    <cellStyle name="40% - Ênfase4 9 4" xfId="3903"/>
    <cellStyle name="40% - Ênfase5 10" xfId="933"/>
    <cellStyle name="40% - Ênfase5 10 2" xfId="2260"/>
    <cellStyle name="40% - Ênfase5 10 2 2" xfId="5110"/>
    <cellStyle name="40% - Ênfase5 10 3" xfId="2259"/>
    <cellStyle name="40% - Ênfase5 10 3 2" xfId="5109"/>
    <cellStyle name="40% - Ênfase5 10 4" xfId="3904"/>
    <cellStyle name="40% - Ênfase5 2" xfId="79"/>
    <cellStyle name="40% - Ênfase5 2 2" xfId="935"/>
    <cellStyle name="40% - Ênfase5 2 2 2" xfId="936"/>
    <cellStyle name="40% - Ênfase5 2 2 2 2" xfId="2264"/>
    <cellStyle name="40% - Ênfase5 2 2 2 2 2" xfId="5114"/>
    <cellStyle name="40% - Ênfase5 2 2 2 3" xfId="2263"/>
    <cellStyle name="40% - Ênfase5 2 2 2 3 2" xfId="5113"/>
    <cellStyle name="40% - Ênfase5 2 2 2 4" xfId="3907"/>
    <cellStyle name="40% - Ênfase5 2 2 3" xfId="937"/>
    <cellStyle name="40% - Ênfase5 2 2 3 2" xfId="2266"/>
    <cellStyle name="40% - Ênfase5 2 2 3 2 2" xfId="5116"/>
    <cellStyle name="40% - Ênfase5 2 2 3 3" xfId="2265"/>
    <cellStyle name="40% - Ênfase5 2 2 3 3 2" xfId="5115"/>
    <cellStyle name="40% - Ênfase5 2 2 3 4" xfId="3908"/>
    <cellStyle name="40% - Ênfase5 2 2 4" xfId="938"/>
    <cellStyle name="40% - Ênfase5 2 2 4 2" xfId="2268"/>
    <cellStyle name="40% - Ênfase5 2 2 4 2 2" xfId="5118"/>
    <cellStyle name="40% - Ênfase5 2 2 4 3" xfId="2267"/>
    <cellStyle name="40% - Ênfase5 2 2 4 3 2" xfId="5117"/>
    <cellStyle name="40% - Ênfase5 2 2 4 4" xfId="3909"/>
    <cellStyle name="40% - Ênfase5 2 2 5" xfId="2269"/>
    <cellStyle name="40% - Ênfase5 2 2 5 2" xfId="5119"/>
    <cellStyle name="40% - Ênfase5 2 2 6" xfId="2262"/>
    <cellStyle name="40% - Ênfase5 2 2 6 2" xfId="5112"/>
    <cellStyle name="40% - Ênfase5 2 2 7" xfId="3906"/>
    <cellStyle name="40% - Ênfase5 2 3" xfId="939"/>
    <cellStyle name="40% - Ênfase5 2 3 2" xfId="2271"/>
    <cellStyle name="40% - Ênfase5 2 3 2 2" xfId="5121"/>
    <cellStyle name="40% - Ênfase5 2 3 3" xfId="2270"/>
    <cellStyle name="40% - Ênfase5 2 3 3 2" xfId="5120"/>
    <cellStyle name="40% - Ênfase5 2 3 4" xfId="3910"/>
    <cellStyle name="40% - Ênfase5 2 4" xfId="940"/>
    <cellStyle name="40% - Ênfase5 2 4 2" xfId="2273"/>
    <cellStyle name="40% - Ênfase5 2 4 2 2" xfId="5123"/>
    <cellStyle name="40% - Ênfase5 2 4 3" xfId="2272"/>
    <cellStyle name="40% - Ênfase5 2 4 3 2" xfId="5122"/>
    <cellStyle name="40% - Ênfase5 2 4 4" xfId="3911"/>
    <cellStyle name="40% - Ênfase5 2 5" xfId="941"/>
    <cellStyle name="40% - Ênfase5 2 5 2" xfId="2275"/>
    <cellStyle name="40% - Ênfase5 2 5 2 2" xfId="5125"/>
    <cellStyle name="40% - Ênfase5 2 5 3" xfId="2274"/>
    <cellStyle name="40% - Ênfase5 2 5 3 2" xfId="5124"/>
    <cellStyle name="40% - Ênfase5 2 5 4" xfId="3912"/>
    <cellStyle name="40% - Ênfase5 2 6" xfId="2276"/>
    <cellStyle name="40% - Ênfase5 2 6 2" xfId="5126"/>
    <cellStyle name="40% - Ênfase5 2 7" xfId="2261"/>
    <cellStyle name="40% - Ênfase5 2 7 2" xfId="5111"/>
    <cellStyle name="40% - Ênfase5 2 8" xfId="934"/>
    <cellStyle name="40% - Ênfase5 2 8 2" xfId="3905"/>
    <cellStyle name="40% - Ênfase5 3" xfId="942"/>
    <cellStyle name="40% - Ênfase5 3 2" xfId="943"/>
    <cellStyle name="40% - Ênfase5 3 2 2" xfId="944"/>
    <cellStyle name="40% - Ênfase5 3 2 2 2" xfId="2280"/>
    <cellStyle name="40% - Ênfase5 3 2 2 2 2" xfId="5130"/>
    <cellStyle name="40% - Ênfase5 3 2 2 3" xfId="2279"/>
    <cellStyle name="40% - Ênfase5 3 2 2 3 2" xfId="5129"/>
    <cellStyle name="40% - Ênfase5 3 2 2 4" xfId="3915"/>
    <cellStyle name="40% - Ênfase5 3 2 3" xfId="945"/>
    <cellStyle name="40% - Ênfase5 3 2 3 2" xfId="2282"/>
    <cellStyle name="40% - Ênfase5 3 2 3 2 2" xfId="5132"/>
    <cellStyle name="40% - Ênfase5 3 2 3 3" xfId="2281"/>
    <cellStyle name="40% - Ênfase5 3 2 3 3 2" xfId="5131"/>
    <cellStyle name="40% - Ênfase5 3 2 3 4" xfId="3916"/>
    <cellStyle name="40% - Ênfase5 3 2 4" xfId="946"/>
    <cellStyle name="40% - Ênfase5 3 2 4 2" xfId="2284"/>
    <cellStyle name="40% - Ênfase5 3 2 4 2 2" xfId="5134"/>
    <cellStyle name="40% - Ênfase5 3 2 4 3" xfId="2283"/>
    <cellStyle name="40% - Ênfase5 3 2 4 3 2" xfId="5133"/>
    <cellStyle name="40% - Ênfase5 3 2 4 4" xfId="3917"/>
    <cellStyle name="40% - Ênfase5 3 2 5" xfId="2285"/>
    <cellStyle name="40% - Ênfase5 3 2 5 2" xfId="5135"/>
    <cellStyle name="40% - Ênfase5 3 2 6" xfId="2278"/>
    <cellStyle name="40% - Ênfase5 3 2 6 2" xfId="5128"/>
    <cellStyle name="40% - Ênfase5 3 2 7" xfId="3914"/>
    <cellStyle name="40% - Ênfase5 3 3" xfId="947"/>
    <cellStyle name="40% - Ênfase5 3 3 2" xfId="2287"/>
    <cellStyle name="40% - Ênfase5 3 3 2 2" xfId="5137"/>
    <cellStyle name="40% - Ênfase5 3 3 3" xfId="2286"/>
    <cellStyle name="40% - Ênfase5 3 3 3 2" xfId="5136"/>
    <cellStyle name="40% - Ênfase5 3 3 4" xfId="3918"/>
    <cellStyle name="40% - Ênfase5 3 4" xfId="948"/>
    <cellStyle name="40% - Ênfase5 3 4 2" xfId="2289"/>
    <cellStyle name="40% - Ênfase5 3 4 2 2" xfId="5139"/>
    <cellStyle name="40% - Ênfase5 3 4 3" xfId="2288"/>
    <cellStyle name="40% - Ênfase5 3 4 3 2" xfId="5138"/>
    <cellStyle name="40% - Ênfase5 3 4 4" xfId="3919"/>
    <cellStyle name="40% - Ênfase5 3 5" xfId="949"/>
    <cellStyle name="40% - Ênfase5 3 5 2" xfId="2291"/>
    <cellStyle name="40% - Ênfase5 3 5 2 2" xfId="5141"/>
    <cellStyle name="40% - Ênfase5 3 5 3" xfId="2290"/>
    <cellStyle name="40% - Ênfase5 3 5 3 2" xfId="5140"/>
    <cellStyle name="40% - Ênfase5 3 5 4" xfId="3920"/>
    <cellStyle name="40% - Ênfase5 3 6" xfId="2292"/>
    <cellStyle name="40% - Ênfase5 3 6 2" xfId="5142"/>
    <cellStyle name="40% - Ênfase5 3 7" xfId="2277"/>
    <cellStyle name="40% - Ênfase5 3 7 2" xfId="5127"/>
    <cellStyle name="40% - Ênfase5 3 8" xfId="3913"/>
    <cellStyle name="40% - Ênfase5 4" xfId="950"/>
    <cellStyle name="40% - Ênfase5 4 2" xfId="951"/>
    <cellStyle name="40% - Ênfase5 4 2 2" xfId="952"/>
    <cellStyle name="40% - Ênfase5 4 2 2 2" xfId="2296"/>
    <cellStyle name="40% - Ênfase5 4 2 2 2 2" xfId="5146"/>
    <cellStyle name="40% - Ênfase5 4 2 2 3" xfId="2295"/>
    <cellStyle name="40% - Ênfase5 4 2 2 3 2" xfId="5145"/>
    <cellStyle name="40% - Ênfase5 4 2 2 4" xfId="3923"/>
    <cellStyle name="40% - Ênfase5 4 2 3" xfId="953"/>
    <cellStyle name="40% - Ênfase5 4 2 3 2" xfId="2298"/>
    <cellStyle name="40% - Ênfase5 4 2 3 2 2" xfId="5148"/>
    <cellStyle name="40% - Ênfase5 4 2 3 3" xfId="2297"/>
    <cellStyle name="40% - Ênfase5 4 2 3 3 2" xfId="5147"/>
    <cellStyle name="40% - Ênfase5 4 2 3 4" xfId="3924"/>
    <cellStyle name="40% - Ênfase5 4 2 4" xfId="954"/>
    <cellStyle name="40% - Ênfase5 4 2 4 2" xfId="2300"/>
    <cellStyle name="40% - Ênfase5 4 2 4 2 2" xfId="5150"/>
    <cellStyle name="40% - Ênfase5 4 2 4 3" xfId="2299"/>
    <cellStyle name="40% - Ênfase5 4 2 4 3 2" xfId="5149"/>
    <cellStyle name="40% - Ênfase5 4 2 4 4" xfId="3925"/>
    <cellStyle name="40% - Ênfase5 4 2 5" xfId="2301"/>
    <cellStyle name="40% - Ênfase5 4 2 5 2" xfId="5151"/>
    <cellStyle name="40% - Ênfase5 4 2 6" xfId="2294"/>
    <cellStyle name="40% - Ênfase5 4 2 6 2" xfId="5144"/>
    <cellStyle name="40% - Ênfase5 4 2 7" xfId="3922"/>
    <cellStyle name="40% - Ênfase5 4 3" xfId="955"/>
    <cellStyle name="40% - Ênfase5 4 3 2" xfId="2303"/>
    <cellStyle name="40% - Ênfase5 4 3 2 2" xfId="5153"/>
    <cellStyle name="40% - Ênfase5 4 3 3" xfId="2302"/>
    <cellStyle name="40% - Ênfase5 4 3 3 2" xfId="5152"/>
    <cellStyle name="40% - Ênfase5 4 3 4" xfId="3926"/>
    <cellStyle name="40% - Ênfase5 4 4" xfId="956"/>
    <cellStyle name="40% - Ênfase5 4 4 2" xfId="2305"/>
    <cellStyle name="40% - Ênfase5 4 4 2 2" xfId="5155"/>
    <cellStyle name="40% - Ênfase5 4 4 3" xfId="2304"/>
    <cellStyle name="40% - Ênfase5 4 4 3 2" xfId="5154"/>
    <cellStyle name="40% - Ênfase5 4 4 4" xfId="3927"/>
    <cellStyle name="40% - Ênfase5 4 5" xfId="957"/>
    <cellStyle name="40% - Ênfase5 4 5 2" xfId="2307"/>
    <cellStyle name="40% - Ênfase5 4 5 2 2" xfId="5157"/>
    <cellStyle name="40% - Ênfase5 4 5 3" xfId="2306"/>
    <cellStyle name="40% - Ênfase5 4 5 3 2" xfId="5156"/>
    <cellStyle name="40% - Ênfase5 4 5 4" xfId="3928"/>
    <cellStyle name="40% - Ênfase5 4 6" xfId="2308"/>
    <cellStyle name="40% - Ênfase5 4 6 2" xfId="5158"/>
    <cellStyle name="40% - Ênfase5 4 7" xfId="2293"/>
    <cellStyle name="40% - Ênfase5 4 7 2" xfId="5143"/>
    <cellStyle name="40% - Ênfase5 4 8" xfId="3921"/>
    <cellStyle name="40% - Ênfase5 5" xfId="958"/>
    <cellStyle name="40% - Ênfase5 5 2" xfId="959"/>
    <cellStyle name="40% - Ênfase5 5 2 2" xfId="960"/>
    <cellStyle name="40% - Ênfase5 5 2 2 2" xfId="2312"/>
    <cellStyle name="40% - Ênfase5 5 2 2 2 2" xfId="5162"/>
    <cellStyle name="40% - Ênfase5 5 2 2 3" xfId="2311"/>
    <cellStyle name="40% - Ênfase5 5 2 2 3 2" xfId="5161"/>
    <cellStyle name="40% - Ênfase5 5 2 2 4" xfId="3931"/>
    <cellStyle name="40% - Ênfase5 5 2 3" xfId="961"/>
    <cellStyle name="40% - Ênfase5 5 2 3 2" xfId="2314"/>
    <cellStyle name="40% - Ênfase5 5 2 3 2 2" xfId="5164"/>
    <cellStyle name="40% - Ênfase5 5 2 3 3" xfId="2313"/>
    <cellStyle name="40% - Ênfase5 5 2 3 3 2" xfId="5163"/>
    <cellStyle name="40% - Ênfase5 5 2 3 4" xfId="3932"/>
    <cellStyle name="40% - Ênfase5 5 2 4" xfId="962"/>
    <cellStyle name="40% - Ênfase5 5 2 4 2" xfId="2316"/>
    <cellStyle name="40% - Ênfase5 5 2 4 2 2" xfId="5166"/>
    <cellStyle name="40% - Ênfase5 5 2 4 3" xfId="2315"/>
    <cellStyle name="40% - Ênfase5 5 2 4 3 2" xfId="5165"/>
    <cellStyle name="40% - Ênfase5 5 2 4 4" xfId="3933"/>
    <cellStyle name="40% - Ênfase5 5 2 5" xfId="2317"/>
    <cellStyle name="40% - Ênfase5 5 2 5 2" xfId="5167"/>
    <cellStyle name="40% - Ênfase5 5 2 6" xfId="2310"/>
    <cellStyle name="40% - Ênfase5 5 2 6 2" xfId="5160"/>
    <cellStyle name="40% - Ênfase5 5 2 7" xfId="3930"/>
    <cellStyle name="40% - Ênfase5 5 3" xfId="963"/>
    <cellStyle name="40% - Ênfase5 5 3 2" xfId="2319"/>
    <cellStyle name="40% - Ênfase5 5 3 2 2" xfId="5169"/>
    <cellStyle name="40% - Ênfase5 5 3 3" xfId="2318"/>
    <cellStyle name="40% - Ênfase5 5 3 3 2" xfId="5168"/>
    <cellStyle name="40% - Ênfase5 5 3 4" xfId="3934"/>
    <cellStyle name="40% - Ênfase5 5 4" xfId="964"/>
    <cellStyle name="40% - Ênfase5 5 4 2" xfId="2321"/>
    <cellStyle name="40% - Ênfase5 5 4 2 2" xfId="5171"/>
    <cellStyle name="40% - Ênfase5 5 4 3" xfId="2320"/>
    <cellStyle name="40% - Ênfase5 5 4 3 2" xfId="5170"/>
    <cellStyle name="40% - Ênfase5 5 4 4" xfId="3935"/>
    <cellStyle name="40% - Ênfase5 5 5" xfId="965"/>
    <cellStyle name="40% - Ênfase5 5 5 2" xfId="2323"/>
    <cellStyle name="40% - Ênfase5 5 5 2 2" xfId="5173"/>
    <cellStyle name="40% - Ênfase5 5 5 3" xfId="2322"/>
    <cellStyle name="40% - Ênfase5 5 5 3 2" xfId="5172"/>
    <cellStyle name="40% - Ênfase5 5 5 4" xfId="3936"/>
    <cellStyle name="40% - Ênfase5 5 6" xfId="2324"/>
    <cellStyle name="40% - Ênfase5 5 6 2" xfId="5174"/>
    <cellStyle name="40% - Ênfase5 5 7" xfId="2309"/>
    <cellStyle name="40% - Ênfase5 5 7 2" xfId="5159"/>
    <cellStyle name="40% - Ênfase5 5 8" xfId="3929"/>
    <cellStyle name="40% - Ênfase5 6" xfId="966"/>
    <cellStyle name="40% - Ênfase5 6 2" xfId="967"/>
    <cellStyle name="40% - Ênfase5 6 2 2" xfId="2327"/>
    <cellStyle name="40% - Ênfase5 6 2 2 2" xfId="5177"/>
    <cellStyle name="40% - Ênfase5 6 2 3" xfId="2326"/>
    <cellStyle name="40% - Ênfase5 6 2 3 2" xfId="5176"/>
    <cellStyle name="40% - Ênfase5 6 2 4" xfId="3938"/>
    <cellStyle name="40% - Ênfase5 6 3" xfId="968"/>
    <cellStyle name="40% - Ênfase5 6 3 2" xfId="2329"/>
    <cellStyle name="40% - Ênfase5 6 3 2 2" xfId="5179"/>
    <cellStyle name="40% - Ênfase5 6 3 3" xfId="2328"/>
    <cellStyle name="40% - Ênfase5 6 3 3 2" xfId="5178"/>
    <cellStyle name="40% - Ênfase5 6 3 4" xfId="3939"/>
    <cellStyle name="40% - Ênfase5 6 4" xfId="969"/>
    <cellStyle name="40% - Ênfase5 6 4 2" xfId="2331"/>
    <cellStyle name="40% - Ênfase5 6 4 2 2" xfId="5181"/>
    <cellStyle name="40% - Ênfase5 6 4 3" xfId="2330"/>
    <cellStyle name="40% - Ênfase5 6 4 3 2" xfId="5180"/>
    <cellStyle name="40% - Ênfase5 6 4 4" xfId="3940"/>
    <cellStyle name="40% - Ênfase5 6 5" xfId="2332"/>
    <cellStyle name="40% - Ênfase5 6 5 2" xfId="5182"/>
    <cellStyle name="40% - Ênfase5 6 6" xfId="2325"/>
    <cellStyle name="40% - Ênfase5 6 6 2" xfId="5175"/>
    <cellStyle name="40% - Ênfase5 6 7" xfId="3937"/>
    <cellStyle name="40% - Ênfase5 7" xfId="970"/>
    <cellStyle name="40% - Ênfase5 7 2" xfId="971"/>
    <cellStyle name="40% - Ênfase5 7 2 2" xfId="2335"/>
    <cellStyle name="40% - Ênfase5 7 2 2 2" xfId="5185"/>
    <cellStyle name="40% - Ênfase5 7 2 3" xfId="2334"/>
    <cellStyle name="40% - Ênfase5 7 2 3 2" xfId="5184"/>
    <cellStyle name="40% - Ênfase5 7 2 4" xfId="3942"/>
    <cellStyle name="40% - Ênfase5 7 3" xfId="972"/>
    <cellStyle name="40% - Ênfase5 7 3 2" xfId="2337"/>
    <cellStyle name="40% - Ênfase5 7 3 2 2" xfId="5187"/>
    <cellStyle name="40% - Ênfase5 7 3 3" xfId="2336"/>
    <cellStyle name="40% - Ênfase5 7 3 3 2" xfId="5186"/>
    <cellStyle name="40% - Ênfase5 7 3 4" xfId="3943"/>
    <cellStyle name="40% - Ênfase5 7 4" xfId="973"/>
    <cellStyle name="40% - Ênfase5 7 4 2" xfId="2339"/>
    <cellStyle name="40% - Ênfase5 7 4 2 2" xfId="5189"/>
    <cellStyle name="40% - Ênfase5 7 4 3" xfId="2338"/>
    <cellStyle name="40% - Ênfase5 7 4 3 2" xfId="5188"/>
    <cellStyle name="40% - Ênfase5 7 4 4" xfId="3944"/>
    <cellStyle name="40% - Ênfase5 7 5" xfId="2340"/>
    <cellStyle name="40% - Ênfase5 7 5 2" xfId="5190"/>
    <cellStyle name="40% - Ênfase5 7 6" xfId="2333"/>
    <cellStyle name="40% - Ênfase5 7 6 2" xfId="5183"/>
    <cellStyle name="40% - Ênfase5 7 7" xfId="3941"/>
    <cellStyle name="40% - Ênfase5 8" xfId="974"/>
    <cellStyle name="40% - Ênfase5 9" xfId="975"/>
    <cellStyle name="40% - Ênfase5 9 2" xfId="2342"/>
    <cellStyle name="40% - Ênfase5 9 2 2" xfId="5192"/>
    <cellStyle name="40% - Ênfase5 9 3" xfId="2341"/>
    <cellStyle name="40% - Ênfase5 9 3 2" xfId="5191"/>
    <cellStyle name="40% - Ênfase5 9 4" xfId="3945"/>
    <cellStyle name="40% - Ênfase6 10" xfId="976"/>
    <cellStyle name="40% - Ênfase6 10 2" xfId="2344"/>
    <cellStyle name="40% - Ênfase6 10 2 2" xfId="5194"/>
    <cellStyle name="40% - Ênfase6 10 3" xfId="2343"/>
    <cellStyle name="40% - Ênfase6 10 3 2" xfId="5193"/>
    <cellStyle name="40% - Ênfase6 10 4" xfId="3946"/>
    <cellStyle name="40% - Ênfase6 2" xfId="80"/>
    <cellStyle name="40% - Ênfase6 2 2" xfId="81"/>
    <cellStyle name="40% - Ênfase6 2 2 2" xfId="82"/>
    <cellStyle name="40% - Ênfase6 2 2 2 2" xfId="2348"/>
    <cellStyle name="40% - Ênfase6 2 2 2 2 2" xfId="5198"/>
    <cellStyle name="40% - Ênfase6 2 2 2 3" xfId="2347"/>
    <cellStyle name="40% - Ênfase6 2 2 2 3 2" xfId="5197"/>
    <cellStyle name="40% - Ênfase6 2 2 2 4" xfId="979"/>
    <cellStyle name="40% - Ênfase6 2 2 2 4 2" xfId="3949"/>
    <cellStyle name="40% - Ênfase6 2 2 3" xfId="980"/>
    <cellStyle name="40% - Ênfase6 2 2 3 2" xfId="2350"/>
    <cellStyle name="40% - Ênfase6 2 2 3 2 2" xfId="5200"/>
    <cellStyle name="40% - Ênfase6 2 2 3 3" xfId="2349"/>
    <cellStyle name="40% - Ênfase6 2 2 3 3 2" xfId="5199"/>
    <cellStyle name="40% - Ênfase6 2 2 3 4" xfId="3950"/>
    <cellStyle name="40% - Ênfase6 2 2 4" xfId="981"/>
    <cellStyle name="40% - Ênfase6 2 2 4 2" xfId="2352"/>
    <cellStyle name="40% - Ênfase6 2 2 4 2 2" xfId="5202"/>
    <cellStyle name="40% - Ênfase6 2 2 4 3" xfId="2351"/>
    <cellStyle name="40% - Ênfase6 2 2 4 3 2" xfId="5201"/>
    <cellStyle name="40% - Ênfase6 2 2 4 4" xfId="3951"/>
    <cellStyle name="40% - Ênfase6 2 2 5" xfId="2353"/>
    <cellStyle name="40% - Ênfase6 2 2 5 2" xfId="5203"/>
    <cellStyle name="40% - Ênfase6 2 2 6" xfId="2346"/>
    <cellStyle name="40% - Ênfase6 2 2 6 2" xfId="5196"/>
    <cellStyle name="40% - Ênfase6 2 2 7" xfId="978"/>
    <cellStyle name="40% - Ênfase6 2 2 7 2" xfId="3948"/>
    <cellStyle name="40% - Ênfase6 2 2 8" xfId="3303"/>
    <cellStyle name="40% - Ênfase6 2 3" xfId="982"/>
    <cellStyle name="40% - Ênfase6 2 3 2" xfId="2355"/>
    <cellStyle name="40% - Ênfase6 2 3 2 2" xfId="5205"/>
    <cellStyle name="40% - Ênfase6 2 3 3" xfId="2354"/>
    <cellStyle name="40% - Ênfase6 2 3 3 2" xfId="5204"/>
    <cellStyle name="40% - Ênfase6 2 3 4" xfId="3952"/>
    <cellStyle name="40% - Ênfase6 2 4" xfId="983"/>
    <cellStyle name="40% - Ênfase6 2 4 2" xfId="2357"/>
    <cellStyle name="40% - Ênfase6 2 4 2 2" xfId="5207"/>
    <cellStyle name="40% - Ênfase6 2 4 3" xfId="2356"/>
    <cellStyle name="40% - Ênfase6 2 4 3 2" xfId="5206"/>
    <cellStyle name="40% - Ênfase6 2 4 4" xfId="3953"/>
    <cellStyle name="40% - Ênfase6 2 5" xfId="984"/>
    <cellStyle name="40% - Ênfase6 2 5 2" xfId="2359"/>
    <cellStyle name="40% - Ênfase6 2 5 2 2" xfId="5209"/>
    <cellStyle name="40% - Ênfase6 2 5 3" xfId="2358"/>
    <cellStyle name="40% - Ênfase6 2 5 3 2" xfId="5208"/>
    <cellStyle name="40% - Ênfase6 2 5 4" xfId="3954"/>
    <cellStyle name="40% - Ênfase6 2 6" xfId="2360"/>
    <cellStyle name="40% - Ênfase6 2 6 2" xfId="5210"/>
    <cellStyle name="40% - Ênfase6 2 7" xfId="2345"/>
    <cellStyle name="40% - Ênfase6 2 7 2" xfId="5195"/>
    <cellStyle name="40% - Ênfase6 2 8" xfId="977"/>
    <cellStyle name="40% - Ênfase6 2 8 2" xfId="3947"/>
    <cellStyle name="40% - Ênfase6 3" xfId="985"/>
    <cellStyle name="40% - Ênfase6 3 2" xfId="986"/>
    <cellStyle name="40% - Ênfase6 3 2 2" xfId="987"/>
    <cellStyle name="40% - Ênfase6 3 2 2 2" xfId="2364"/>
    <cellStyle name="40% - Ênfase6 3 2 2 2 2" xfId="5214"/>
    <cellStyle name="40% - Ênfase6 3 2 2 3" xfId="2363"/>
    <cellStyle name="40% - Ênfase6 3 2 2 3 2" xfId="5213"/>
    <cellStyle name="40% - Ênfase6 3 2 2 4" xfId="3957"/>
    <cellStyle name="40% - Ênfase6 3 2 3" xfId="988"/>
    <cellStyle name="40% - Ênfase6 3 2 3 2" xfId="2366"/>
    <cellStyle name="40% - Ênfase6 3 2 3 2 2" xfId="5216"/>
    <cellStyle name="40% - Ênfase6 3 2 3 3" xfId="2365"/>
    <cellStyle name="40% - Ênfase6 3 2 3 3 2" xfId="5215"/>
    <cellStyle name="40% - Ênfase6 3 2 3 4" xfId="3958"/>
    <cellStyle name="40% - Ênfase6 3 2 4" xfId="989"/>
    <cellStyle name="40% - Ênfase6 3 2 4 2" xfId="2368"/>
    <cellStyle name="40% - Ênfase6 3 2 4 2 2" xfId="5218"/>
    <cellStyle name="40% - Ênfase6 3 2 4 3" xfId="2367"/>
    <cellStyle name="40% - Ênfase6 3 2 4 3 2" xfId="5217"/>
    <cellStyle name="40% - Ênfase6 3 2 4 4" xfId="3959"/>
    <cellStyle name="40% - Ênfase6 3 2 5" xfId="2369"/>
    <cellStyle name="40% - Ênfase6 3 2 5 2" xfId="5219"/>
    <cellStyle name="40% - Ênfase6 3 2 6" xfId="2362"/>
    <cellStyle name="40% - Ênfase6 3 2 6 2" xfId="5212"/>
    <cellStyle name="40% - Ênfase6 3 2 7" xfId="3956"/>
    <cellStyle name="40% - Ênfase6 3 3" xfId="990"/>
    <cellStyle name="40% - Ênfase6 3 3 2" xfId="2371"/>
    <cellStyle name="40% - Ênfase6 3 3 2 2" xfId="5221"/>
    <cellStyle name="40% - Ênfase6 3 3 3" xfId="2370"/>
    <cellStyle name="40% - Ênfase6 3 3 3 2" xfId="5220"/>
    <cellStyle name="40% - Ênfase6 3 3 4" xfId="3960"/>
    <cellStyle name="40% - Ênfase6 3 4" xfId="991"/>
    <cellStyle name="40% - Ênfase6 3 4 2" xfId="2373"/>
    <cellStyle name="40% - Ênfase6 3 4 2 2" xfId="5223"/>
    <cellStyle name="40% - Ênfase6 3 4 3" xfId="2372"/>
    <cellStyle name="40% - Ênfase6 3 4 3 2" xfId="5222"/>
    <cellStyle name="40% - Ênfase6 3 4 4" xfId="3961"/>
    <cellStyle name="40% - Ênfase6 3 5" xfId="992"/>
    <cellStyle name="40% - Ênfase6 3 5 2" xfId="2375"/>
    <cellStyle name="40% - Ênfase6 3 5 2 2" xfId="5225"/>
    <cellStyle name="40% - Ênfase6 3 5 3" xfId="2374"/>
    <cellStyle name="40% - Ênfase6 3 5 3 2" xfId="5224"/>
    <cellStyle name="40% - Ênfase6 3 5 4" xfId="3962"/>
    <cellStyle name="40% - Ênfase6 3 6" xfId="2376"/>
    <cellStyle name="40% - Ênfase6 3 6 2" xfId="5226"/>
    <cellStyle name="40% - Ênfase6 3 7" xfId="2361"/>
    <cellStyle name="40% - Ênfase6 3 7 2" xfId="5211"/>
    <cellStyle name="40% - Ênfase6 3 8" xfId="3955"/>
    <cellStyle name="40% - Ênfase6 4" xfId="993"/>
    <cellStyle name="40% - Ênfase6 4 2" xfId="994"/>
    <cellStyle name="40% - Ênfase6 4 2 2" xfId="995"/>
    <cellStyle name="40% - Ênfase6 4 2 2 2" xfId="2380"/>
    <cellStyle name="40% - Ênfase6 4 2 2 2 2" xfId="5230"/>
    <cellStyle name="40% - Ênfase6 4 2 2 3" xfId="2379"/>
    <cellStyle name="40% - Ênfase6 4 2 2 3 2" xfId="5229"/>
    <cellStyle name="40% - Ênfase6 4 2 2 4" xfId="3965"/>
    <cellStyle name="40% - Ênfase6 4 2 3" xfId="996"/>
    <cellStyle name="40% - Ênfase6 4 2 3 2" xfId="2382"/>
    <cellStyle name="40% - Ênfase6 4 2 3 2 2" xfId="5232"/>
    <cellStyle name="40% - Ênfase6 4 2 3 3" xfId="2381"/>
    <cellStyle name="40% - Ênfase6 4 2 3 3 2" xfId="5231"/>
    <cellStyle name="40% - Ênfase6 4 2 3 4" xfId="3966"/>
    <cellStyle name="40% - Ênfase6 4 2 4" xfId="997"/>
    <cellStyle name="40% - Ênfase6 4 2 4 2" xfId="2384"/>
    <cellStyle name="40% - Ênfase6 4 2 4 2 2" xfId="5234"/>
    <cellStyle name="40% - Ênfase6 4 2 4 3" xfId="2383"/>
    <cellStyle name="40% - Ênfase6 4 2 4 3 2" xfId="5233"/>
    <cellStyle name="40% - Ênfase6 4 2 4 4" xfId="3967"/>
    <cellStyle name="40% - Ênfase6 4 2 5" xfId="2385"/>
    <cellStyle name="40% - Ênfase6 4 2 5 2" xfId="5235"/>
    <cellStyle name="40% - Ênfase6 4 2 6" xfId="2378"/>
    <cellStyle name="40% - Ênfase6 4 2 6 2" xfId="5228"/>
    <cellStyle name="40% - Ênfase6 4 2 7" xfId="3964"/>
    <cellStyle name="40% - Ênfase6 4 3" xfId="998"/>
    <cellStyle name="40% - Ênfase6 4 3 2" xfId="2387"/>
    <cellStyle name="40% - Ênfase6 4 3 2 2" xfId="5237"/>
    <cellStyle name="40% - Ênfase6 4 3 3" xfId="2386"/>
    <cellStyle name="40% - Ênfase6 4 3 3 2" xfId="5236"/>
    <cellStyle name="40% - Ênfase6 4 3 4" xfId="3968"/>
    <cellStyle name="40% - Ênfase6 4 4" xfId="999"/>
    <cellStyle name="40% - Ênfase6 4 4 2" xfId="2389"/>
    <cellStyle name="40% - Ênfase6 4 4 2 2" xfId="5239"/>
    <cellStyle name="40% - Ênfase6 4 4 3" xfId="2388"/>
    <cellStyle name="40% - Ênfase6 4 4 3 2" xfId="5238"/>
    <cellStyle name="40% - Ênfase6 4 4 4" xfId="3969"/>
    <cellStyle name="40% - Ênfase6 4 5" xfId="1000"/>
    <cellStyle name="40% - Ênfase6 4 5 2" xfId="2391"/>
    <cellStyle name="40% - Ênfase6 4 5 2 2" xfId="5241"/>
    <cellStyle name="40% - Ênfase6 4 5 3" xfId="2390"/>
    <cellStyle name="40% - Ênfase6 4 5 3 2" xfId="5240"/>
    <cellStyle name="40% - Ênfase6 4 5 4" xfId="3970"/>
    <cellStyle name="40% - Ênfase6 4 6" xfId="2392"/>
    <cellStyle name="40% - Ênfase6 4 6 2" xfId="5242"/>
    <cellStyle name="40% - Ênfase6 4 7" xfId="2377"/>
    <cellStyle name="40% - Ênfase6 4 7 2" xfId="5227"/>
    <cellStyle name="40% - Ênfase6 4 8" xfId="3963"/>
    <cellStyle name="40% - Ênfase6 5" xfId="1001"/>
    <cellStyle name="40% - Ênfase6 5 2" xfId="1002"/>
    <cellStyle name="40% - Ênfase6 5 2 2" xfId="1003"/>
    <cellStyle name="40% - Ênfase6 5 2 2 2" xfId="2396"/>
    <cellStyle name="40% - Ênfase6 5 2 2 2 2" xfId="5246"/>
    <cellStyle name="40% - Ênfase6 5 2 2 3" xfId="2395"/>
    <cellStyle name="40% - Ênfase6 5 2 2 3 2" xfId="5245"/>
    <cellStyle name="40% - Ênfase6 5 2 2 4" xfId="3973"/>
    <cellStyle name="40% - Ênfase6 5 2 3" xfId="1004"/>
    <cellStyle name="40% - Ênfase6 5 2 3 2" xfId="2398"/>
    <cellStyle name="40% - Ênfase6 5 2 3 2 2" xfId="5248"/>
    <cellStyle name="40% - Ênfase6 5 2 3 3" xfId="2397"/>
    <cellStyle name="40% - Ênfase6 5 2 3 3 2" xfId="5247"/>
    <cellStyle name="40% - Ênfase6 5 2 3 4" xfId="3974"/>
    <cellStyle name="40% - Ênfase6 5 2 4" xfId="1005"/>
    <cellStyle name="40% - Ênfase6 5 2 4 2" xfId="2400"/>
    <cellStyle name="40% - Ênfase6 5 2 4 2 2" xfId="5250"/>
    <cellStyle name="40% - Ênfase6 5 2 4 3" xfId="2399"/>
    <cellStyle name="40% - Ênfase6 5 2 4 3 2" xfId="5249"/>
    <cellStyle name="40% - Ênfase6 5 2 4 4" xfId="3975"/>
    <cellStyle name="40% - Ênfase6 5 2 5" xfId="2401"/>
    <cellStyle name="40% - Ênfase6 5 2 5 2" xfId="5251"/>
    <cellStyle name="40% - Ênfase6 5 2 6" xfId="2394"/>
    <cellStyle name="40% - Ênfase6 5 2 6 2" xfId="5244"/>
    <cellStyle name="40% - Ênfase6 5 2 7" xfId="3972"/>
    <cellStyle name="40% - Ênfase6 5 3" xfId="1006"/>
    <cellStyle name="40% - Ênfase6 5 3 2" xfId="2403"/>
    <cellStyle name="40% - Ênfase6 5 3 2 2" xfId="5253"/>
    <cellStyle name="40% - Ênfase6 5 3 3" xfId="2402"/>
    <cellStyle name="40% - Ênfase6 5 3 3 2" xfId="5252"/>
    <cellStyle name="40% - Ênfase6 5 3 4" xfId="3976"/>
    <cellStyle name="40% - Ênfase6 5 4" xfId="1007"/>
    <cellStyle name="40% - Ênfase6 5 4 2" xfId="2405"/>
    <cellStyle name="40% - Ênfase6 5 4 2 2" xfId="5255"/>
    <cellStyle name="40% - Ênfase6 5 4 3" xfId="2404"/>
    <cellStyle name="40% - Ênfase6 5 4 3 2" xfId="5254"/>
    <cellStyle name="40% - Ênfase6 5 4 4" xfId="3977"/>
    <cellStyle name="40% - Ênfase6 5 5" xfId="1008"/>
    <cellStyle name="40% - Ênfase6 5 5 2" xfId="2407"/>
    <cellStyle name="40% - Ênfase6 5 5 2 2" xfId="5257"/>
    <cellStyle name="40% - Ênfase6 5 5 3" xfId="2406"/>
    <cellStyle name="40% - Ênfase6 5 5 3 2" xfId="5256"/>
    <cellStyle name="40% - Ênfase6 5 5 4" xfId="3978"/>
    <cellStyle name="40% - Ênfase6 5 6" xfId="2408"/>
    <cellStyle name="40% - Ênfase6 5 6 2" xfId="5258"/>
    <cellStyle name="40% - Ênfase6 5 7" xfId="2393"/>
    <cellStyle name="40% - Ênfase6 5 7 2" xfId="5243"/>
    <cellStyle name="40% - Ênfase6 5 8" xfId="3971"/>
    <cellStyle name="40% - Ênfase6 6" xfId="1009"/>
    <cellStyle name="40% - Ênfase6 6 2" xfId="1010"/>
    <cellStyle name="40% - Ênfase6 6 2 2" xfId="2411"/>
    <cellStyle name="40% - Ênfase6 6 2 2 2" xfId="5261"/>
    <cellStyle name="40% - Ênfase6 6 2 3" xfId="2410"/>
    <cellStyle name="40% - Ênfase6 6 2 3 2" xfId="5260"/>
    <cellStyle name="40% - Ênfase6 6 2 4" xfId="3980"/>
    <cellStyle name="40% - Ênfase6 6 3" xfId="1011"/>
    <cellStyle name="40% - Ênfase6 6 3 2" xfId="2413"/>
    <cellStyle name="40% - Ênfase6 6 3 2 2" xfId="5263"/>
    <cellStyle name="40% - Ênfase6 6 3 3" xfId="2412"/>
    <cellStyle name="40% - Ênfase6 6 3 3 2" xfId="5262"/>
    <cellStyle name="40% - Ênfase6 6 3 4" xfId="3981"/>
    <cellStyle name="40% - Ênfase6 6 4" xfId="1012"/>
    <cellStyle name="40% - Ênfase6 6 4 2" xfId="2415"/>
    <cellStyle name="40% - Ênfase6 6 4 2 2" xfId="5265"/>
    <cellStyle name="40% - Ênfase6 6 4 3" xfId="2414"/>
    <cellStyle name="40% - Ênfase6 6 4 3 2" xfId="5264"/>
    <cellStyle name="40% - Ênfase6 6 4 4" xfId="3982"/>
    <cellStyle name="40% - Ênfase6 6 5" xfId="2416"/>
    <cellStyle name="40% - Ênfase6 6 5 2" xfId="5266"/>
    <cellStyle name="40% - Ênfase6 6 6" xfId="2409"/>
    <cellStyle name="40% - Ênfase6 6 6 2" xfId="5259"/>
    <cellStyle name="40% - Ênfase6 6 7" xfId="3979"/>
    <cellStyle name="40% - Ênfase6 7" xfId="1013"/>
    <cellStyle name="40% - Ênfase6 7 2" xfId="1014"/>
    <cellStyle name="40% - Ênfase6 7 2 2" xfId="2419"/>
    <cellStyle name="40% - Ênfase6 7 2 2 2" xfId="5269"/>
    <cellStyle name="40% - Ênfase6 7 2 3" xfId="2418"/>
    <cellStyle name="40% - Ênfase6 7 2 3 2" xfId="5268"/>
    <cellStyle name="40% - Ênfase6 7 2 4" xfId="3984"/>
    <cellStyle name="40% - Ênfase6 7 3" xfId="1015"/>
    <cellStyle name="40% - Ênfase6 7 3 2" xfId="2421"/>
    <cellStyle name="40% - Ênfase6 7 3 2 2" xfId="5271"/>
    <cellStyle name="40% - Ênfase6 7 3 3" xfId="2420"/>
    <cellStyle name="40% - Ênfase6 7 3 3 2" xfId="5270"/>
    <cellStyle name="40% - Ênfase6 7 3 4" xfId="3985"/>
    <cellStyle name="40% - Ênfase6 7 4" xfId="1016"/>
    <cellStyle name="40% - Ênfase6 7 4 2" xfId="2423"/>
    <cellStyle name="40% - Ênfase6 7 4 2 2" xfId="5273"/>
    <cellStyle name="40% - Ênfase6 7 4 3" xfId="2422"/>
    <cellStyle name="40% - Ênfase6 7 4 3 2" xfId="5272"/>
    <cellStyle name="40% - Ênfase6 7 4 4" xfId="3986"/>
    <cellStyle name="40% - Ênfase6 7 5" xfId="2424"/>
    <cellStyle name="40% - Ênfase6 7 5 2" xfId="5274"/>
    <cellStyle name="40% - Ênfase6 7 6" xfId="2417"/>
    <cellStyle name="40% - Ênfase6 7 6 2" xfId="5267"/>
    <cellStyle name="40% - Ênfase6 7 7" xfId="3983"/>
    <cellStyle name="40% - Ênfase6 8" xfId="1017"/>
    <cellStyle name="40% - Ênfase6 9" xfId="1018"/>
    <cellStyle name="40% - Ênfase6 9 2" xfId="2426"/>
    <cellStyle name="40% - Ênfase6 9 2 2" xfId="5276"/>
    <cellStyle name="40% - Ênfase6 9 3" xfId="2425"/>
    <cellStyle name="40% - Ênfase6 9 3 2" xfId="5275"/>
    <cellStyle name="40% - Ênfase6 9 4" xfId="3987"/>
    <cellStyle name="60% - Accent1" xfId="83"/>
    <cellStyle name="60% - Accent2" xfId="84"/>
    <cellStyle name="60% - Accent3" xfId="85"/>
    <cellStyle name="60% - Accent4" xfId="86"/>
    <cellStyle name="60% - Accent5" xfId="87"/>
    <cellStyle name="60% - Accent6" xfId="88"/>
    <cellStyle name="60% - Ênfase1 2" xfId="89"/>
    <cellStyle name="60% - Ênfase1 2 2" xfId="90"/>
    <cellStyle name="60% - Ênfase1 2 2 2" xfId="91"/>
    <cellStyle name="60% - Ênfase1 2 3" xfId="1019"/>
    <cellStyle name="60% - Ênfase1 3" xfId="2427"/>
    <cellStyle name="60% - Ênfase2 2" xfId="92"/>
    <cellStyle name="60% - Ênfase2 2 2" xfId="1020"/>
    <cellStyle name="60% - Ênfase2 3" xfId="2428"/>
    <cellStyle name="60% - Ênfase3 2" xfId="93"/>
    <cellStyle name="60% - Ênfase3 2 2" xfId="94"/>
    <cellStyle name="60% - Ênfase3 2 2 2" xfId="95"/>
    <cellStyle name="60% - Ênfase3 2 3" xfId="1021"/>
    <cellStyle name="60% - Ênfase3 3" xfId="2429"/>
    <cellStyle name="60% - Ênfase4 2" xfId="96"/>
    <cellStyle name="60% - Ênfase4 2 2" xfId="97"/>
    <cellStyle name="60% - Ênfase4 2 2 2" xfId="98"/>
    <cellStyle name="60% - Ênfase4 2 3" xfId="1022"/>
    <cellStyle name="60% - Ênfase4 3" xfId="2430"/>
    <cellStyle name="60% - Ênfase5 2" xfId="99"/>
    <cellStyle name="60% - Ênfase5 2 2" xfId="1023"/>
    <cellStyle name="60% - Ênfase5 3" xfId="2431"/>
    <cellStyle name="60% - Ênfase6 2" xfId="100"/>
    <cellStyle name="60% - Ênfase6 2 2" xfId="101"/>
    <cellStyle name="60% - Ênfase6 2 2 2" xfId="102"/>
    <cellStyle name="60% - Ênfase6 2 3" xfId="1024"/>
    <cellStyle name="60% - Ênfase6 3" xfId="2432"/>
    <cellStyle name="60% - Ênfase6 37" xfId="2433"/>
    <cellStyle name="Accent1" xfId="103"/>
    <cellStyle name="Accent1 - 20%" xfId="2434"/>
    <cellStyle name="Accent1 - 40%" xfId="2435"/>
    <cellStyle name="Accent1 - 60%" xfId="2436"/>
    <cellStyle name="Accent1_OP159PL rev. A" xfId="2437"/>
    <cellStyle name="Accent2" xfId="104"/>
    <cellStyle name="Accent2 - 20%" xfId="2438"/>
    <cellStyle name="Accent2 - 40%" xfId="2439"/>
    <cellStyle name="Accent2 - 60%" xfId="2440"/>
    <cellStyle name="Accent2_OP159PL rev. A" xfId="2441"/>
    <cellStyle name="Accent3" xfId="105"/>
    <cellStyle name="Accent3 - 20%" xfId="2442"/>
    <cellStyle name="Accent3 - 40%" xfId="2443"/>
    <cellStyle name="Accent3 - 60%" xfId="2444"/>
    <cellStyle name="Accent3_OP159PL rev. A" xfId="2445"/>
    <cellStyle name="Accent4" xfId="106"/>
    <cellStyle name="Accent4 - 20%" xfId="2446"/>
    <cellStyle name="Accent4 - 40%" xfId="2447"/>
    <cellStyle name="Accent4 - 60%" xfId="2448"/>
    <cellStyle name="Accent4_OP159PL rev. A" xfId="2449"/>
    <cellStyle name="Accent5" xfId="107"/>
    <cellStyle name="Accent5 - 20%" xfId="2450"/>
    <cellStyle name="Accent5 - 40%" xfId="2451"/>
    <cellStyle name="Accent5 - 60%" xfId="2452"/>
    <cellStyle name="Accent5_OP159PL rev. A" xfId="2453"/>
    <cellStyle name="Accent6" xfId="108"/>
    <cellStyle name="Accent6 - 20%" xfId="2454"/>
    <cellStyle name="Accent6 - 40%" xfId="2455"/>
    <cellStyle name="Accent6 - 60%" xfId="2456"/>
    <cellStyle name="Accent6_OP159PL rev. A" xfId="2457"/>
    <cellStyle name="Alterado" xfId="2458"/>
    <cellStyle name="ARIAL" xfId="1025"/>
    <cellStyle name="Bad" xfId="109"/>
    <cellStyle name="Bom 2" xfId="110"/>
    <cellStyle name="Bom 2 2" xfId="1026"/>
    <cellStyle name="Bom 3" xfId="2459"/>
    <cellStyle name="Branco" xfId="2460"/>
    <cellStyle name="Cabeçalho 1" xfId="2461"/>
    <cellStyle name="Cabeçalho 2" xfId="2462"/>
    <cellStyle name="Calculation" xfId="111"/>
    <cellStyle name="Calculation 2" xfId="112"/>
    <cellStyle name="Cálculo 2" xfId="113"/>
    <cellStyle name="Cálculo 2 2" xfId="114"/>
    <cellStyle name="Cálculo 2 2 2" xfId="115"/>
    <cellStyle name="Cálculo 2 3" xfId="1027"/>
    <cellStyle name="Cálculo 3" xfId="2463"/>
    <cellStyle name="Célula de Verificação 2" xfId="116"/>
    <cellStyle name="Célula de Verificação 2 2" xfId="1028"/>
    <cellStyle name="Célula de Verificação 3" xfId="2464"/>
    <cellStyle name="Célula Vinculada 2" xfId="117"/>
    <cellStyle name="Célula Vinculada 2 2" xfId="1029"/>
    <cellStyle name="Célula Vinculada 3" xfId="2465"/>
    <cellStyle name="Check Cell" xfId="118"/>
    <cellStyle name="Comma" xfId="1030"/>
    <cellStyle name="Comma [0]" xfId="1031"/>
    <cellStyle name="Comma [0] 2" xfId="3988"/>
    <cellStyle name="Comma [0] 2 2" xfId="6104"/>
    <cellStyle name="Comma [0] 3" xfId="5952"/>
    <cellStyle name="Comma 2" xfId="2466"/>
    <cellStyle name="Comma_Estudo Lote02" xfId="2467"/>
    <cellStyle name="Comma0" xfId="1032"/>
    <cellStyle name="Comma0 - Estilo4" xfId="2468"/>
    <cellStyle name="Comma0_3960 LECON ADITIVO" xfId="2469"/>
    <cellStyle name="Comma1 - Estilo1" xfId="2470"/>
    <cellStyle name="condicional" xfId="2471"/>
    <cellStyle name="Currency" xfId="1033"/>
    <cellStyle name="Currency [0]" xfId="1034"/>
    <cellStyle name="Currency [0] 2" xfId="3989"/>
    <cellStyle name="Currency [0] 2 2" xfId="6105"/>
    <cellStyle name="Currency [0] 3" xfId="5953"/>
    <cellStyle name="Currency0" xfId="1035"/>
    <cellStyle name="Data" xfId="1036"/>
    <cellStyle name="Data 2" xfId="2472"/>
    <cellStyle name="Date" xfId="1037"/>
    <cellStyle name="Date - Estilo3" xfId="2473"/>
    <cellStyle name="Eliana" xfId="119"/>
    <cellStyle name="Emphasis 1" xfId="2474"/>
    <cellStyle name="Emphasis 2" xfId="2475"/>
    <cellStyle name="Emphasis 3" xfId="2476"/>
    <cellStyle name="Ênfase1 2" xfId="120"/>
    <cellStyle name="Ênfase1 2 2" xfId="121"/>
    <cellStyle name="Ênfase1 2 2 2" xfId="122"/>
    <cellStyle name="Ênfase1 2 3" xfId="1038"/>
    <cellStyle name="Ênfase1 3" xfId="2477"/>
    <cellStyle name="Ênfase2 2" xfId="123"/>
    <cellStyle name="Ênfase2 2 2" xfId="1039"/>
    <cellStyle name="Ênfase2 3" xfId="2478"/>
    <cellStyle name="Ênfase3 2" xfId="124"/>
    <cellStyle name="Ênfase3 2 2" xfId="1040"/>
    <cellStyle name="Ênfase3 3" xfId="2479"/>
    <cellStyle name="Ênfase4 2" xfId="125"/>
    <cellStyle name="Ênfase4 2 2" xfId="126"/>
    <cellStyle name="Ênfase4 2 2 2" xfId="127"/>
    <cellStyle name="Ênfase4 2 3" xfId="1041"/>
    <cellStyle name="Ênfase4 3" xfId="2480"/>
    <cellStyle name="Ênfase5 2" xfId="128"/>
    <cellStyle name="Ênfase5 2 2" xfId="1042"/>
    <cellStyle name="Ênfase5 3" xfId="2481"/>
    <cellStyle name="Ênfase6 2" xfId="129"/>
    <cellStyle name="Ênfase6 2 2" xfId="1043"/>
    <cellStyle name="Ênfase6 3" xfId="2482"/>
    <cellStyle name="Entrada 2" xfId="130"/>
    <cellStyle name="Entrada 2 2" xfId="1044"/>
    <cellStyle name="Entrada 3" xfId="2483"/>
    <cellStyle name="Estilo 1" xfId="131"/>
    <cellStyle name="Estilo 1 2" xfId="1046"/>
    <cellStyle name="Estilo 1 3" xfId="1047"/>
    <cellStyle name="Estilo 1 4" xfId="1048"/>
    <cellStyle name="Estilo 1 5" xfId="1049"/>
    <cellStyle name="Estilo 1 6" xfId="1045"/>
    <cellStyle name="Euro" xfId="132"/>
    <cellStyle name="Euro 2" xfId="133"/>
    <cellStyle name="Euro 3" xfId="1051"/>
    <cellStyle name="Euro 4" xfId="1052"/>
    <cellStyle name="Euro 5" xfId="1053"/>
    <cellStyle name="Euro 6" xfId="1050"/>
    <cellStyle name="Excel Built-in Comma" xfId="1054"/>
    <cellStyle name="Excel Built-in Excel Built-in Excel Built-in Excel Built-in Excel Built-in Excel Built-in Excel Built-in Excel Built-in Separador de milhares 4" xfId="2484"/>
    <cellStyle name="Excel Built-in Excel Built-in Excel Built-in Excel Built-in Excel Built-in Excel Built-in Excel Built-in Separador de milhares 4" xfId="2485"/>
    <cellStyle name="Excel Built-in Normal" xfId="1055"/>
    <cellStyle name="Excel Built-in Normal 1" xfId="134"/>
    <cellStyle name="Excel Built-in Normal 1 2" xfId="2486"/>
    <cellStyle name="Excel Built-in Normal 2" xfId="1056"/>
    <cellStyle name="Excel Built-in Percent" xfId="1057"/>
    <cellStyle name="Excel_BuiltIn_Comma" xfId="2487"/>
    <cellStyle name="Excluído" xfId="2488"/>
    <cellStyle name="Explanatory Text" xfId="135"/>
    <cellStyle name="FimFolha" xfId="2489"/>
    <cellStyle name="Final com dois dígitos" xfId="2490"/>
    <cellStyle name="Final com um dígito" xfId="2491"/>
    <cellStyle name="Fixed" xfId="1058"/>
    <cellStyle name="Fixo" xfId="1059"/>
    <cellStyle name="Fixo 2" xfId="2492"/>
    <cellStyle name="Gerson-Orçamento" xfId="136"/>
    <cellStyle name="Gerson-Orçamento 2" xfId="137"/>
    <cellStyle name="Gerson-Orçamento 2 2" xfId="138"/>
    <cellStyle name="Good" xfId="139"/>
    <cellStyle name="Heading" xfId="2493"/>
    <cellStyle name="Heading 1" xfId="140"/>
    <cellStyle name="Heading 1 2" xfId="1060"/>
    <cellStyle name="Heading 2" xfId="141"/>
    <cellStyle name="Heading 2 2" xfId="1061"/>
    <cellStyle name="Heading 3" xfId="142"/>
    <cellStyle name="Heading 4" xfId="143"/>
    <cellStyle name="Heading1" xfId="2494"/>
    <cellStyle name="Hiperlink 2" xfId="144"/>
    <cellStyle name="Hiperlink 2 2" xfId="145"/>
    <cellStyle name="Hiperlink 2 2 2" xfId="146"/>
    <cellStyle name="Hiperlink 2 3" xfId="147"/>
    <cellStyle name="Hiperlink 2 4" xfId="1062"/>
    <cellStyle name="Hiperlink 3" xfId="148"/>
    <cellStyle name="Hiperlink 3 2" xfId="149"/>
    <cellStyle name="Hiperlink 4" xfId="150"/>
    <cellStyle name="Hiperlink 5" xfId="151"/>
    <cellStyle name="Hyperlink 2" xfId="152"/>
    <cellStyle name="Hyperlink 2 2" xfId="153"/>
    <cellStyle name="Hyperlink 2 2 2" xfId="154"/>
    <cellStyle name="Hyperlink 2 3" xfId="155"/>
    <cellStyle name="Incluído" xfId="2495"/>
    <cellStyle name="Incorreto 2" xfId="156"/>
    <cellStyle name="Incorreto 2 2" xfId="1063"/>
    <cellStyle name="Incorreto 3" xfId="2496"/>
    <cellStyle name="Indefinido" xfId="2497"/>
    <cellStyle name="Input" xfId="157"/>
    <cellStyle name="Input 2" xfId="158"/>
    <cellStyle name="Linked Cell" xfId="159"/>
    <cellStyle name="M S SANS SERIF" xfId="1064"/>
    <cellStyle name="M S SANS SERIF 2" xfId="1065"/>
    <cellStyle name="M S SANS SERIF 3" xfId="1066"/>
    <cellStyle name="M S SANS SERIF 4" xfId="1067"/>
    <cellStyle name="M S SANS SERIF 5" xfId="1068"/>
    <cellStyle name="Moeda 2" xfId="160"/>
    <cellStyle name="Moeda 2 2" xfId="161"/>
    <cellStyle name="Moeda 2 2 2" xfId="162"/>
    <cellStyle name="Moeda 2 2 2 2" xfId="1069"/>
    <cellStyle name="Moeda 2 2 3" xfId="163"/>
    <cellStyle name="Moeda 2 2 3 2" xfId="164"/>
    <cellStyle name="Moeda 2 2 3 2 2" xfId="2498"/>
    <cellStyle name="Moeda 2 2 3 2 3" xfId="3305"/>
    <cellStyle name="Moeda 2 2 3 2 3 2" xfId="6065"/>
    <cellStyle name="Moeda 2 2 3 2 4" xfId="5913"/>
    <cellStyle name="Moeda 2 2 3 3" xfId="1070"/>
    <cellStyle name="Moeda 2 2 4" xfId="3304"/>
    <cellStyle name="Moeda 2 2 4 2" xfId="6064"/>
    <cellStyle name="Moeda 2 2 5" xfId="5912"/>
    <cellStyle name="Moeda 2 3" xfId="165"/>
    <cellStyle name="Moeda 2 3 2" xfId="166"/>
    <cellStyle name="Moeda 2 3 2 2" xfId="167"/>
    <cellStyle name="Moeda 2 3 3" xfId="168"/>
    <cellStyle name="Moeda 2 3 3 2" xfId="169"/>
    <cellStyle name="Moeda 2 3 3 3" xfId="1071"/>
    <cellStyle name="Moeda 2 3 3 3 2" xfId="3990"/>
    <cellStyle name="Moeda 2 3 3 3 2 2" xfId="6106"/>
    <cellStyle name="Moeda 2 3 3 3 3" xfId="5954"/>
    <cellStyle name="Moeda 2 4" xfId="170"/>
    <cellStyle name="Moeda 2 4 2" xfId="1072"/>
    <cellStyle name="Moeda 2 4 2 2" xfId="3991"/>
    <cellStyle name="Moeda 2 4 2 2 2" xfId="6107"/>
    <cellStyle name="Moeda 2 4 2 3" xfId="5955"/>
    <cellStyle name="Moeda 2 5" xfId="171"/>
    <cellStyle name="Moeda 2 5 2" xfId="172"/>
    <cellStyle name="Moeda 2 5 2 2" xfId="2500"/>
    <cellStyle name="Moeda 2 5 3" xfId="2499"/>
    <cellStyle name="Moeda 2 5 4" xfId="1073"/>
    <cellStyle name="Moeda 3" xfId="173"/>
    <cellStyle name="Moeda 3 2" xfId="174"/>
    <cellStyle name="Moeda 3 2 2" xfId="175"/>
    <cellStyle name="Moeda 3 2 3" xfId="1075"/>
    <cellStyle name="Moeda 3 3" xfId="176"/>
    <cellStyle name="Moeda 3 3 2" xfId="1076"/>
    <cellStyle name="Moeda 3 3 3" xfId="3306"/>
    <cellStyle name="Moeda 3 3 3 2" xfId="6066"/>
    <cellStyle name="Moeda 3 3 4" xfId="5914"/>
    <cellStyle name="Moeda 3 4" xfId="177"/>
    <cellStyle name="Moeda 3 4 2" xfId="2502"/>
    <cellStyle name="Moeda 3 4 2 2" xfId="5278"/>
    <cellStyle name="Moeda 3 5" xfId="178"/>
    <cellStyle name="Moeda 3 5 2" xfId="2501"/>
    <cellStyle name="Moeda 3 5 2 2" xfId="5277"/>
    <cellStyle name="Moeda 3 5 3" xfId="3281"/>
    <cellStyle name="Moeda 3 5 3 2" xfId="5905"/>
    <cellStyle name="Moeda 3 5 3 2 2" xfId="6213"/>
    <cellStyle name="Moeda 3 5 3 3" xfId="6061"/>
    <cellStyle name="Moeda 3 5 4" xfId="3307"/>
    <cellStyle name="Moeda 3 5 4 2" xfId="6067"/>
    <cellStyle name="Moeda 3 5 5" xfId="5915"/>
    <cellStyle name="Moeda 3 6" xfId="1074"/>
    <cellStyle name="Moeda 3 6 2" xfId="3992"/>
    <cellStyle name="Moeda 4" xfId="179"/>
    <cellStyle name="Moeda 4 2" xfId="180"/>
    <cellStyle name="Moeda 4 3" xfId="181"/>
    <cellStyle name="Moeda 4 4" xfId="1077"/>
    <cellStyle name="Moeda 5" xfId="182"/>
    <cellStyle name="Moeda 5 2" xfId="183"/>
    <cellStyle name="Moeda 5 3" xfId="184"/>
    <cellStyle name="Moeda 5 3 2" xfId="3280"/>
    <cellStyle name="Moeda 5 3 2 2" xfId="5904"/>
    <cellStyle name="Moeda 5 3 2 2 2" xfId="6212"/>
    <cellStyle name="Moeda 5 3 2 3" xfId="6060"/>
    <cellStyle name="Moeda 5 3 3" xfId="3308"/>
    <cellStyle name="Moeda 5 3 3 2" xfId="6068"/>
    <cellStyle name="Moeda 5 3 4" xfId="5916"/>
    <cellStyle name="Moeda 5 4" xfId="1078"/>
    <cellStyle name="Moeda 6" xfId="185"/>
    <cellStyle name="Moeda 6 2" xfId="1079"/>
    <cellStyle name="Moeda 7" xfId="2503"/>
    <cellStyle name="Moeda 8" xfId="5910"/>
    <cellStyle name="Moeda 8 2" xfId="6214"/>
    <cellStyle name="Moeda 9" xfId="3289"/>
    <cellStyle name="Moeda 9 2" xfId="6062"/>
    <cellStyle name="Moeda0" xfId="2504"/>
    <cellStyle name="mpenho" xfId="2505"/>
    <cellStyle name="NEGATIVO" xfId="2506"/>
    <cellStyle name="Neutra 2" xfId="186"/>
    <cellStyle name="Neutra 2 2" xfId="1080"/>
    <cellStyle name="Neutra 3" xfId="2507"/>
    <cellStyle name="Neutral" xfId="187"/>
    <cellStyle name="Nil" xfId="2508"/>
    <cellStyle name="Normal" xfId="0" builtinId="0"/>
    <cellStyle name="Normal - Estilo5" xfId="2509"/>
    <cellStyle name="Normal - Estilo6" xfId="2510"/>
    <cellStyle name="Normal - Estilo7" xfId="2511"/>
    <cellStyle name="Normal - Estilo8" xfId="2512"/>
    <cellStyle name="Normal 10" xfId="188"/>
    <cellStyle name="Normal 10 2" xfId="189"/>
    <cellStyle name="Normal 10 2 2" xfId="190"/>
    <cellStyle name="Normal 10 2 3" xfId="2513"/>
    <cellStyle name="Normal 10 2 3 2" xfId="5279"/>
    <cellStyle name="Normal 10 2 4" xfId="1081"/>
    <cellStyle name="Normal 10 2 4 2" xfId="3993"/>
    <cellStyle name="Normal 10 2 5" xfId="3309"/>
    <cellStyle name="Normal 10 3" xfId="1082"/>
    <cellStyle name="Normal 10 3 2" xfId="2515"/>
    <cellStyle name="Normal 10 3 2 2" xfId="5281"/>
    <cellStyle name="Normal 10 3 3" xfId="2514"/>
    <cellStyle name="Normal 10 3 3 2" xfId="5280"/>
    <cellStyle name="Normal 10 3 4" xfId="3994"/>
    <cellStyle name="Normal 10 4" xfId="1083"/>
    <cellStyle name="Normal 10 4 2" xfId="2517"/>
    <cellStyle name="Normal 10 4 2 2" xfId="5283"/>
    <cellStyle name="Normal 10 4 3" xfId="2516"/>
    <cellStyle name="Normal 10 4 3 2" xfId="5282"/>
    <cellStyle name="Normal 10 4 4" xfId="3995"/>
    <cellStyle name="Normal 10 5" xfId="1084"/>
    <cellStyle name="Normal 10 5 2" xfId="2519"/>
    <cellStyle name="Normal 10 5 2 2" xfId="5285"/>
    <cellStyle name="Normal 10 5 3" xfId="2518"/>
    <cellStyle name="Normal 10 5 3 2" xfId="5284"/>
    <cellStyle name="Normal 10 5 4" xfId="3996"/>
    <cellStyle name="Normal 10 6" xfId="3284"/>
    <cellStyle name="Normal 10 6 2" xfId="5907"/>
    <cellStyle name="Normal 10 7" xfId="3287"/>
    <cellStyle name="Normal 10 7 2" xfId="5909"/>
    <cellStyle name="Normal 100 2" xfId="2520"/>
    <cellStyle name="Normal 100 2 2" xfId="5286"/>
    <cellStyle name="Normal 104" xfId="2521"/>
    <cellStyle name="Normal 104 2" xfId="5287"/>
    <cellStyle name="Normal 11" xfId="191"/>
    <cellStyle name="Normal 11 2" xfId="192"/>
    <cellStyle name="Normal 11 3" xfId="193"/>
    <cellStyle name="Normal 11 4" xfId="194"/>
    <cellStyle name="Normal 11 4 2" xfId="195"/>
    <cellStyle name="Normal 11 4 3" xfId="3279"/>
    <cellStyle name="Normal 11 4 3 2" xfId="5903"/>
    <cellStyle name="Normal 11 4 4" xfId="3310"/>
    <cellStyle name="Normal 12" xfId="196"/>
    <cellStyle name="Normal 12 2" xfId="197"/>
    <cellStyle name="Normal 12 2 2" xfId="198"/>
    <cellStyle name="Normal 12 2 2 2" xfId="2525"/>
    <cellStyle name="Normal 12 2 2 2 2" xfId="5291"/>
    <cellStyle name="Normal 12 2 2 3" xfId="2524"/>
    <cellStyle name="Normal 12 2 2 3 2" xfId="5290"/>
    <cellStyle name="Normal 12 2 2 4" xfId="1087"/>
    <cellStyle name="Normal 12 2 2 4 2" xfId="3999"/>
    <cellStyle name="Normal 12 2 2 5" xfId="3313"/>
    <cellStyle name="Normal 12 2 3" xfId="1088"/>
    <cellStyle name="Normal 12 2 3 2" xfId="2527"/>
    <cellStyle name="Normal 12 2 3 2 2" xfId="5293"/>
    <cellStyle name="Normal 12 2 3 3" xfId="2526"/>
    <cellStyle name="Normal 12 2 3 3 2" xfId="5292"/>
    <cellStyle name="Normal 12 2 3 4" xfId="4000"/>
    <cellStyle name="Normal 12 2 4" xfId="2528"/>
    <cellStyle name="Normal 12 2 4 2" xfId="5294"/>
    <cellStyle name="Normal 12 2 5" xfId="2523"/>
    <cellStyle name="Normal 12 2 5 2" xfId="5289"/>
    <cellStyle name="Normal 12 2 6" xfId="1086"/>
    <cellStyle name="Normal 12 2 6 2" xfId="3998"/>
    <cellStyle name="Normal 12 2 7" xfId="3312"/>
    <cellStyle name="Normal 12 3" xfId="199"/>
    <cellStyle name="Normal 12 3 2" xfId="2530"/>
    <cellStyle name="Normal 12 3 2 2" xfId="5296"/>
    <cellStyle name="Normal 12 3 3" xfId="2529"/>
    <cellStyle name="Normal 12 3 3 2" xfId="5295"/>
    <cellStyle name="Normal 12 3 4" xfId="1089"/>
    <cellStyle name="Normal 12 3 4 2" xfId="4001"/>
    <cellStyle name="Normal 12 3 5" xfId="3314"/>
    <cellStyle name="Normal 12 4" xfId="1090"/>
    <cellStyle name="Normal 12 4 2" xfId="2532"/>
    <cellStyle name="Normal 12 4 2 2" xfId="5298"/>
    <cellStyle name="Normal 12 4 3" xfId="2531"/>
    <cellStyle name="Normal 12 4 3 2" xfId="5297"/>
    <cellStyle name="Normal 12 4 4" xfId="4002"/>
    <cellStyle name="Normal 12 5" xfId="2533"/>
    <cellStyle name="Normal 12 5 2" xfId="5299"/>
    <cellStyle name="Normal 12 6" xfId="2522"/>
    <cellStyle name="Normal 12 6 2" xfId="5288"/>
    <cellStyle name="Normal 12 7" xfId="1085"/>
    <cellStyle name="Normal 12 7 2" xfId="3997"/>
    <cellStyle name="Normal 12 8" xfId="3311"/>
    <cellStyle name="Normal 13" xfId="200"/>
    <cellStyle name="Normal 14" xfId="201"/>
    <cellStyle name="Normal 14 2" xfId="202"/>
    <cellStyle name="Normal 14 2 2" xfId="2535"/>
    <cellStyle name="Normal 14 3" xfId="2536"/>
    <cellStyle name="Normal 14 4" xfId="2537"/>
    <cellStyle name="Normal 14 5" xfId="2538"/>
    <cellStyle name="Normal 14 6" xfId="2534"/>
    <cellStyle name="Normal 15" xfId="2539"/>
    <cellStyle name="Normal 16" xfId="2540"/>
    <cellStyle name="Normal 16 2" xfId="2541"/>
    <cellStyle name="Normal 17" xfId="2542"/>
    <cellStyle name="Normal 18" xfId="2543"/>
    <cellStyle name="Normal 19" xfId="2544"/>
    <cellStyle name="Normal 2" xfId="1"/>
    <cellStyle name="Normal 2 2" xfId="204"/>
    <cellStyle name="Normal 2 2 2" xfId="205"/>
    <cellStyle name="Normal 2 2 2 2" xfId="206"/>
    <cellStyle name="Normal 2 2 2 2 2" xfId="207"/>
    <cellStyle name="Normal 2 2 2 2 2 2" xfId="208"/>
    <cellStyle name="Normal 2 2 2 3" xfId="209"/>
    <cellStyle name="Normal 2 2 2 3 2" xfId="2546"/>
    <cellStyle name="Normal 2 2 2 3 2 2" xfId="5301"/>
    <cellStyle name="Normal 2 2 2 3 3" xfId="2545"/>
    <cellStyle name="Normal 2 2 2 3 3 2" xfId="5300"/>
    <cellStyle name="Normal 2 2 2 3 4" xfId="1091"/>
    <cellStyle name="Normal 2 2 2 3 4 2" xfId="4003"/>
    <cellStyle name="Normal 2 2 2 4" xfId="210"/>
    <cellStyle name="Normal 2 2 3" xfId="211"/>
    <cellStyle name="Normal 2 2 3 2" xfId="212"/>
    <cellStyle name="Normal 2 2 3 2 2" xfId="213"/>
    <cellStyle name="Normal 2 2 4" xfId="214"/>
    <cellStyle name="Normal 2 2 4 2" xfId="2548"/>
    <cellStyle name="Normal 2 2 4 2 2" xfId="5303"/>
    <cellStyle name="Normal 2 2 4 3" xfId="2547"/>
    <cellStyle name="Normal 2 2 4 3 2" xfId="5302"/>
    <cellStyle name="Normal 2 2 4 4" xfId="1092"/>
    <cellStyle name="Normal 2 2 4 4 2" xfId="4004"/>
    <cellStyle name="Normal 2 2 5" xfId="1093"/>
    <cellStyle name="Normal 2 2 5 2" xfId="2550"/>
    <cellStyle name="Normal 2 2 5 2 2" xfId="5305"/>
    <cellStyle name="Normal 2 2 5 3" xfId="2549"/>
    <cellStyle name="Normal 2 2 5 3 2" xfId="5304"/>
    <cellStyle name="Normal 2 2 5 4" xfId="4005"/>
    <cellStyle name="Normal 2 2 6" xfId="1094"/>
    <cellStyle name="Normal 2 2 6 2" xfId="2552"/>
    <cellStyle name="Normal 2 2 6 2 2" xfId="5307"/>
    <cellStyle name="Normal 2 2 6 3" xfId="2551"/>
    <cellStyle name="Normal 2 2 6 3 2" xfId="5306"/>
    <cellStyle name="Normal 2 2 6 4" xfId="4006"/>
    <cellStyle name="Normal 2 2 7" xfId="1095"/>
    <cellStyle name="Normal 2 2 7 2" xfId="2554"/>
    <cellStyle name="Normal 2 2 7 2 2" xfId="5309"/>
    <cellStyle name="Normal 2 2 7 3" xfId="2553"/>
    <cellStyle name="Normal 2 2 7 3 2" xfId="5308"/>
    <cellStyle name="Normal 2 2 7 4" xfId="4007"/>
    <cellStyle name="Normal 2 2_EG252PL A licitação" xfId="2555"/>
    <cellStyle name="Normal 2 3" xfId="215"/>
    <cellStyle name="Normal 2 3 10" xfId="2556"/>
    <cellStyle name="Normal 2 3 11" xfId="2557"/>
    <cellStyle name="Normal 2 3 2" xfId="216"/>
    <cellStyle name="Normal 2 3 2 2" xfId="217"/>
    <cellStyle name="Normal 2 3 2 2 2" xfId="2559"/>
    <cellStyle name="Normal 2 3 2 3" xfId="2558"/>
    <cellStyle name="Normal 2 3 3" xfId="218"/>
    <cellStyle name="Normal 2 3 3 2" xfId="2561"/>
    <cellStyle name="Normal 2 3 3 2 2" xfId="5310"/>
    <cellStyle name="Normal 2 3 3 3" xfId="2560"/>
    <cellStyle name="Normal 2 3 4" xfId="219"/>
    <cellStyle name="Normal 2 3 5" xfId="220"/>
    <cellStyle name="Normal 2 3 5 2" xfId="2562"/>
    <cellStyle name="Normal 2 3 6" xfId="2563"/>
    <cellStyle name="Normal 2 3 7" xfId="2564"/>
    <cellStyle name="Normal 2 3 8" xfId="2565"/>
    <cellStyle name="Normal 2 3 8 2" xfId="2566"/>
    <cellStyle name="Normal 2 3 8 3" xfId="2567"/>
    <cellStyle name="Normal 2 3 8 4" xfId="2568"/>
    <cellStyle name="Normal 2 3 9" xfId="2569"/>
    <cellStyle name="Normal 2 4" xfId="221"/>
    <cellStyle name="Normal 2 4 2" xfId="222"/>
    <cellStyle name="Normal 2 4 2 2" xfId="223"/>
    <cellStyle name="Normal 2 4 2 2 2" xfId="224"/>
    <cellStyle name="Normal 2 4 3" xfId="225"/>
    <cellStyle name="Normal 2 4 4" xfId="226"/>
    <cellStyle name="Normal 2 4 4 2" xfId="227"/>
    <cellStyle name="Normal 2 5" xfId="228"/>
    <cellStyle name="Normal 2 5 2" xfId="229"/>
    <cellStyle name="Normal 2 5 2 2" xfId="2571"/>
    <cellStyle name="Normal 2 5 2 2 2" xfId="5311"/>
    <cellStyle name="Normal 2 5 2 3" xfId="3315"/>
    <cellStyle name="Normal 2 5 3" xfId="2570"/>
    <cellStyle name="Normal 2 5 4" xfId="1096"/>
    <cellStyle name="Normal 2 5 4 2" xfId="4008"/>
    <cellStyle name="Normal 2 6" xfId="230"/>
    <cellStyle name="Normal 2 6 2" xfId="231"/>
    <cellStyle name="Normal 2 6 2 2" xfId="232"/>
    <cellStyle name="Normal 2 6 2 3" xfId="2573"/>
    <cellStyle name="Normal 2 6 2 3 2" xfId="5313"/>
    <cellStyle name="Normal 2 6 3" xfId="2572"/>
    <cellStyle name="Normal 2 6 3 2" xfId="5312"/>
    <cellStyle name="Normal 2 6 4" xfId="1097"/>
    <cellStyle name="Normal 2 6 4 2" xfId="4009"/>
    <cellStyle name="Normal 2 7" xfId="233"/>
    <cellStyle name="Normal 2 7 2" xfId="2575"/>
    <cellStyle name="Normal 2 7 2 2" xfId="5315"/>
    <cellStyle name="Normal 2 7 3" xfId="2574"/>
    <cellStyle name="Normal 2 7 3 2" xfId="5314"/>
    <cellStyle name="Normal 2 7 4" xfId="1098"/>
    <cellStyle name="Normal 2 7 4 2" xfId="4010"/>
    <cellStyle name="Normal 2 8" xfId="203"/>
    <cellStyle name="Normal 2_14 - CCASF_1410_Planilha_de_Medicao_142009-R2 (APROVADA)" xfId="2576"/>
    <cellStyle name="Normal 20" xfId="2577"/>
    <cellStyle name="Normal 21" xfId="2578"/>
    <cellStyle name="Normal 21 2" xfId="5316"/>
    <cellStyle name="Normal 22" xfId="2579"/>
    <cellStyle name="Normal 22 2" xfId="5317"/>
    <cellStyle name="Normal 23" xfId="2580"/>
    <cellStyle name="Normal 23 2" xfId="5318"/>
    <cellStyle name="Normal 24" xfId="2581"/>
    <cellStyle name="Normal 24 2" xfId="5319"/>
    <cellStyle name="Normal 25" xfId="2582"/>
    <cellStyle name="Normal 25 2" xfId="5320"/>
    <cellStyle name="Normal 26" xfId="2583"/>
    <cellStyle name="Normal 26 2" xfId="5321"/>
    <cellStyle name="Normal 27" xfId="2584"/>
    <cellStyle name="Normal 27 2" xfId="5322"/>
    <cellStyle name="Normal 28" xfId="2585"/>
    <cellStyle name="Normal 28 2" xfId="5323"/>
    <cellStyle name="Normal 29" xfId="2586"/>
    <cellStyle name="Normal 29 2" xfId="2587"/>
    <cellStyle name="Normal 29 3" xfId="2588"/>
    <cellStyle name="Normal 29 4" xfId="2589"/>
    <cellStyle name="Normal 3" xfId="234"/>
    <cellStyle name="Normal 3 10" xfId="235"/>
    <cellStyle name="Normal 3 10 2" xfId="236"/>
    <cellStyle name="Normal 3 10 2 2" xfId="237"/>
    <cellStyle name="Normal 3 10 2 2 2" xfId="2593"/>
    <cellStyle name="Normal 3 10 2 2 2 2" xfId="5327"/>
    <cellStyle name="Normal 3 10 2 2 3" xfId="2592"/>
    <cellStyle name="Normal 3 10 2 2 3 2" xfId="5326"/>
    <cellStyle name="Normal 3 10 2 2 4" xfId="1101"/>
    <cellStyle name="Normal 3 10 2 2 4 2" xfId="4013"/>
    <cellStyle name="Normal 3 10 2 2 5" xfId="3318"/>
    <cellStyle name="Normal 3 10 2 3" xfId="1102"/>
    <cellStyle name="Normal 3 10 2 3 2" xfId="2595"/>
    <cellStyle name="Normal 3 10 2 3 2 2" xfId="5329"/>
    <cellStyle name="Normal 3 10 2 3 3" xfId="2594"/>
    <cellStyle name="Normal 3 10 2 3 3 2" xfId="5328"/>
    <cellStyle name="Normal 3 10 2 3 4" xfId="4014"/>
    <cellStyle name="Normal 3 10 2 4" xfId="2596"/>
    <cellStyle name="Normal 3 10 2 4 2" xfId="5330"/>
    <cellStyle name="Normal 3 10 2 5" xfId="2591"/>
    <cellStyle name="Normal 3 10 2 5 2" xfId="5325"/>
    <cellStyle name="Normal 3 10 2 6" xfId="1100"/>
    <cellStyle name="Normal 3 10 2 6 2" xfId="4012"/>
    <cellStyle name="Normal 3 10 2 7" xfId="3317"/>
    <cellStyle name="Normal 3 10 3" xfId="238"/>
    <cellStyle name="Normal 3 10 3 2" xfId="2598"/>
    <cellStyle name="Normal 3 10 3 2 2" xfId="5332"/>
    <cellStyle name="Normal 3 10 3 3" xfId="2597"/>
    <cellStyle name="Normal 3 10 3 3 2" xfId="5331"/>
    <cellStyle name="Normal 3 10 3 4" xfId="1103"/>
    <cellStyle name="Normal 3 10 3 4 2" xfId="4015"/>
    <cellStyle name="Normal 3 10 3 5" xfId="3319"/>
    <cellStyle name="Normal 3 10 4" xfId="1104"/>
    <cellStyle name="Normal 3 10 4 2" xfId="2600"/>
    <cellStyle name="Normal 3 10 4 2 2" xfId="5334"/>
    <cellStyle name="Normal 3 10 4 3" xfId="2599"/>
    <cellStyle name="Normal 3 10 4 3 2" xfId="5333"/>
    <cellStyle name="Normal 3 10 4 4" xfId="4016"/>
    <cellStyle name="Normal 3 10 5" xfId="2601"/>
    <cellStyle name="Normal 3 10 5 2" xfId="5335"/>
    <cellStyle name="Normal 3 10 6" xfId="2590"/>
    <cellStyle name="Normal 3 10 6 2" xfId="5324"/>
    <cellStyle name="Normal 3 10 7" xfId="1099"/>
    <cellStyle name="Normal 3 10 7 2" xfId="4011"/>
    <cellStyle name="Normal 3 10 8" xfId="3316"/>
    <cellStyle name="Normal 3 11" xfId="239"/>
    <cellStyle name="Normal 3 11 2" xfId="240"/>
    <cellStyle name="Normal 3 11 2 2" xfId="241"/>
    <cellStyle name="Normal 3 11 2 2 2" xfId="2605"/>
    <cellStyle name="Normal 3 11 2 2 2 2" xfId="5339"/>
    <cellStyle name="Normal 3 11 2 2 3" xfId="2604"/>
    <cellStyle name="Normal 3 11 2 2 3 2" xfId="5338"/>
    <cellStyle name="Normal 3 11 2 2 4" xfId="1107"/>
    <cellStyle name="Normal 3 11 2 2 4 2" xfId="4019"/>
    <cellStyle name="Normal 3 11 2 2 5" xfId="3322"/>
    <cellStyle name="Normal 3 11 2 3" xfId="1108"/>
    <cellStyle name="Normal 3 11 2 3 2" xfId="2607"/>
    <cellStyle name="Normal 3 11 2 3 2 2" xfId="5341"/>
    <cellStyle name="Normal 3 11 2 3 3" xfId="2606"/>
    <cellStyle name="Normal 3 11 2 3 3 2" xfId="5340"/>
    <cellStyle name="Normal 3 11 2 3 4" xfId="4020"/>
    <cellStyle name="Normal 3 11 2 4" xfId="2608"/>
    <cellStyle name="Normal 3 11 2 4 2" xfId="5342"/>
    <cellStyle name="Normal 3 11 2 5" xfId="2603"/>
    <cellStyle name="Normal 3 11 2 5 2" xfId="5337"/>
    <cellStyle name="Normal 3 11 2 6" xfId="1106"/>
    <cellStyle name="Normal 3 11 2 6 2" xfId="4018"/>
    <cellStyle name="Normal 3 11 2 7" xfId="3321"/>
    <cellStyle name="Normal 3 11 3" xfId="242"/>
    <cellStyle name="Normal 3 11 3 2" xfId="2610"/>
    <cellStyle name="Normal 3 11 3 2 2" xfId="5344"/>
    <cellStyle name="Normal 3 11 3 3" xfId="2609"/>
    <cellStyle name="Normal 3 11 3 3 2" xfId="5343"/>
    <cellStyle name="Normal 3 11 3 4" xfId="1109"/>
    <cellStyle name="Normal 3 11 3 4 2" xfId="4021"/>
    <cellStyle name="Normal 3 11 3 5" xfId="3323"/>
    <cellStyle name="Normal 3 11 4" xfId="1110"/>
    <cellStyle name="Normal 3 11 4 2" xfId="2612"/>
    <cellStyle name="Normal 3 11 4 2 2" xfId="5346"/>
    <cellStyle name="Normal 3 11 4 3" xfId="2611"/>
    <cellStyle name="Normal 3 11 4 3 2" xfId="5345"/>
    <cellStyle name="Normal 3 11 4 4" xfId="4022"/>
    <cellStyle name="Normal 3 11 5" xfId="2613"/>
    <cellStyle name="Normal 3 11 5 2" xfId="5347"/>
    <cellStyle name="Normal 3 11 6" xfId="2602"/>
    <cellStyle name="Normal 3 11 6 2" xfId="5336"/>
    <cellStyle name="Normal 3 11 7" xfId="1105"/>
    <cellStyle name="Normal 3 11 7 2" xfId="4017"/>
    <cellStyle name="Normal 3 11 8" xfId="3320"/>
    <cellStyle name="Normal 3 12" xfId="243"/>
    <cellStyle name="Normal 3 12 2" xfId="244"/>
    <cellStyle name="Normal 3 12 2 2" xfId="2616"/>
    <cellStyle name="Normal 3 12 2 2 2" xfId="5350"/>
    <cellStyle name="Normal 3 12 2 3" xfId="2615"/>
    <cellStyle name="Normal 3 12 2 3 2" xfId="5349"/>
    <cellStyle name="Normal 3 12 2 4" xfId="1112"/>
    <cellStyle name="Normal 3 12 2 4 2" xfId="4024"/>
    <cellStyle name="Normal 3 12 2 5" xfId="3325"/>
    <cellStyle name="Normal 3 12 3" xfId="1113"/>
    <cellStyle name="Normal 3 12 3 2" xfId="2618"/>
    <cellStyle name="Normal 3 12 3 2 2" xfId="5352"/>
    <cellStyle name="Normal 3 12 3 3" xfId="2617"/>
    <cellStyle name="Normal 3 12 3 3 2" xfId="5351"/>
    <cellStyle name="Normal 3 12 3 4" xfId="4025"/>
    <cellStyle name="Normal 3 12 4" xfId="2619"/>
    <cellStyle name="Normal 3 12 4 2" xfId="5353"/>
    <cellStyle name="Normal 3 12 5" xfId="2614"/>
    <cellStyle name="Normal 3 12 5 2" xfId="5348"/>
    <cellStyle name="Normal 3 12 6" xfId="1111"/>
    <cellStyle name="Normal 3 12 6 2" xfId="4023"/>
    <cellStyle name="Normal 3 12 7" xfId="3324"/>
    <cellStyle name="Normal 3 13" xfId="245"/>
    <cellStyle name="Normal 3 13 2" xfId="246"/>
    <cellStyle name="Normal 3 13 2 2" xfId="247"/>
    <cellStyle name="Normal 3 13 2 2 2" xfId="2623"/>
    <cellStyle name="Normal 3 13 2 2 2 2" xfId="5357"/>
    <cellStyle name="Normal 3 13 2 2 3" xfId="2622"/>
    <cellStyle name="Normal 3 13 2 2 3 2" xfId="5356"/>
    <cellStyle name="Normal 3 13 2 2 4" xfId="1116"/>
    <cellStyle name="Normal 3 13 2 2 4 2" xfId="4028"/>
    <cellStyle name="Normal 3 13 2 2 5" xfId="3328"/>
    <cellStyle name="Normal 3 13 2 3" xfId="1117"/>
    <cellStyle name="Normal 3 13 2 3 2" xfId="2625"/>
    <cellStyle name="Normal 3 13 2 3 2 2" xfId="5359"/>
    <cellStyle name="Normal 3 13 2 3 3" xfId="2624"/>
    <cellStyle name="Normal 3 13 2 3 3 2" xfId="5358"/>
    <cellStyle name="Normal 3 13 2 3 4" xfId="4029"/>
    <cellStyle name="Normal 3 13 2 4" xfId="2626"/>
    <cellStyle name="Normal 3 13 2 4 2" xfId="5360"/>
    <cellStyle name="Normal 3 13 2 5" xfId="2621"/>
    <cellStyle name="Normal 3 13 2 5 2" xfId="5355"/>
    <cellStyle name="Normal 3 13 2 6" xfId="1115"/>
    <cellStyle name="Normal 3 13 2 6 2" xfId="4027"/>
    <cellStyle name="Normal 3 13 2 7" xfId="3327"/>
    <cellStyle name="Normal 3 13 3" xfId="248"/>
    <cellStyle name="Normal 3 13 3 2" xfId="2628"/>
    <cellStyle name="Normal 3 13 3 2 2" xfId="5362"/>
    <cellStyle name="Normal 3 13 3 3" xfId="2627"/>
    <cellStyle name="Normal 3 13 3 3 2" xfId="5361"/>
    <cellStyle name="Normal 3 13 3 4" xfId="1118"/>
    <cellStyle name="Normal 3 13 3 4 2" xfId="4030"/>
    <cellStyle name="Normal 3 13 3 5" xfId="3329"/>
    <cellStyle name="Normal 3 13 4" xfId="1119"/>
    <cellStyle name="Normal 3 13 4 2" xfId="2630"/>
    <cellStyle name="Normal 3 13 4 2 2" xfId="5364"/>
    <cellStyle name="Normal 3 13 4 3" xfId="2629"/>
    <cellStyle name="Normal 3 13 4 3 2" xfId="5363"/>
    <cellStyle name="Normal 3 13 4 4" xfId="4031"/>
    <cellStyle name="Normal 3 13 5" xfId="2631"/>
    <cellStyle name="Normal 3 13 5 2" xfId="5365"/>
    <cellStyle name="Normal 3 13 6" xfId="2620"/>
    <cellStyle name="Normal 3 13 6 2" xfId="5354"/>
    <cellStyle name="Normal 3 13 7" xfId="1114"/>
    <cellStyle name="Normal 3 13 7 2" xfId="4026"/>
    <cellStyle name="Normal 3 13 8" xfId="3326"/>
    <cellStyle name="Normal 3 14" xfId="249"/>
    <cellStyle name="Normal 3 14 2" xfId="250"/>
    <cellStyle name="Normal 3 14 2 2" xfId="2634"/>
    <cellStyle name="Normal 3 14 2 2 2" xfId="5368"/>
    <cellStyle name="Normal 3 14 2 3" xfId="2633"/>
    <cellStyle name="Normal 3 14 2 3 2" xfId="5367"/>
    <cellStyle name="Normal 3 14 2 4" xfId="1121"/>
    <cellStyle name="Normal 3 14 2 4 2" xfId="4033"/>
    <cellStyle name="Normal 3 14 2 5" xfId="3331"/>
    <cellStyle name="Normal 3 14 3" xfId="1122"/>
    <cellStyle name="Normal 3 14 3 2" xfId="2636"/>
    <cellStyle name="Normal 3 14 3 2 2" xfId="5370"/>
    <cellStyle name="Normal 3 14 3 3" xfId="2635"/>
    <cellStyle name="Normal 3 14 3 3 2" xfId="5369"/>
    <cellStyle name="Normal 3 14 3 4" xfId="4034"/>
    <cellStyle name="Normal 3 14 4" xfId="2637"/>
    <cellStyle name="Normal 3 14 4 2" xfId="5371"/>
    <cellStyle name="Normal 3 14 5" xfId="2632"/>
    <cellStyle name="Normal 3 14 5 2" xfId="5366"/>
    <cellStyle name="Normal 3 14 6" xfId="1120"/>
    <cellStyle name="Normal 3 14 6 2" xfId="4032"/>
    <cellStyle name="Normal 3 14 7" xfId="3330"/>
    <cellStyle name="Normal 3 15" xfId="251"/>
    <cellStyle name="Normal 3 15 2" xfId="1123"/>
    <cellStyle name="Normal 3 16" xfId="1124"/>
    <cellStyle name="Normal 3 16 2" xfId="2639"/>
    <cellStyle name="Normal 3 16 2 2" xfId="5373"/>
    <cellStyle name="Normal 3 16 3" xfId="2638"/>
    <cellStyle name="Normal 3 16 3 2" xfId="5372"/>
    <cellStyle name="Normal 3 16 4" xfId="4035"/>
    <cellStyle name="Normal 3 17" xfId="1125"/>
    <cellStyle name="Normal 3 17 2" xfId="2641"/>
    <cellStyle name="Normal 3 17 2 2" xfId="5375"/>
    <cellStyle name="Normal 3 17 3" xfId="2640"/>
    <cellStyle name="Normal 3 17 3 2" xfId="5374"/>
    <cellStyle name="Normal 3 17 4" xfId="4036"/>
    <cellStyle name="Normal 3 18" xfId="1126"/>
    <cellStyle name="Normal 3 18 2" xfId="2643"/>
    <cellStyle name="Normal 3 18 2 2" xfId="5377"/>
    <cellStyle name="Normal 3 18 3" xfId="2642"/>
    <cellStyle name="Normal 3 18 3 2" xfId="5376"/>
    <cellStyle name="Normal 3 18 4" xfId="4037"/>
    <cellStyle name="Normal 3 2" xfId="252"/>
    <cellStyle name="Normal 3 2 10" xfId="1128"/>
    <cellStyle name="Normal 3 2 10 2" xfId="2646"/>
    <cellStyle name="Normal 3 2 10 2 2" xfId="5380"/>
    <cellStyle name="Normal 3 2 10 3" xfId="2645"/>
    <cellStyle name="Normal 3 2 10 3 2" xfId="5379"/>
    <cellStyle name="Normal 3 2 10 4" xfId="4039"/>
    <cellStyle name="Normal 3 2 11" xfId="1129"/>
    <cellStyle name="Normal 3 2 11 2" xfId="2648"/>
    <cellStyle name="Normal 3 2 11 2 2" xfId="5382"/>
    <cellStyle name="Normal 3 2 11 3" xfId="2647"/>
    <cellStyle name="Normal 3 2 11 3 2" xfId="5381"/>
    <cellStyle name="Normal 3 2 11 4" xfId="4040"/>
    <cellStyle name="Normal 3 2 12" xfId="2649"/>
    <cellStyle name="Normal 3 2 12 2" xfId="5383"/>
    <cellStyle name="Normal 3 2 13" xfId="2644"/>
    <cellStyle name="Normal 3 2 13 2" xfId="5378"/>
    <cellStyle name="Normal 3 2 14" xfId="1127"/>
    <cellStyle name="Normal 3 2 14 2" xfId="4038"/>
    <cellStyle name="Normal 3 2 15" xfId="3332"/>
    <cellStyle name="Normal 3 2 2" xfId="253"/>
    <cellStyle name="Normal 3 2 3" xfId="254"/>
    <cellStyle name="Normal 3 2 3 10" xfId="2650"/>
    <cellStyle name="Normal 3 2 3 10 2" xfId="5384"/>
    <cellStyle name="Normal 3 2 3 11" xfId="1130"/>
    <cellStyle name="Normal 3 2 3 11 2" xfId="4041"/>
    <cellStyle name="Normal 3 2 3 12" xfId="3333"/>
    <cellStyle name="Normal 3 2 3 2" xfId="255"/>
    <cellStyle name="Normal 3 2 3 2 2" xfId="256"/>
    <cellStyle name="Normal 3 2 3 2 2 2" xfId="2653"/>
    <cellStyle name="Normal 3 2 3 2 2 2 2" xfId="5387"/>
    <cellStyle name="Normal 3 2 3 2 2 3" xfId="2652"/>
    <cellStyle name="Normal 3 2 3 2 2 3 2" xfId="5386"/>
    <cellStyle name="Normal 3 2 3 2 2 4" xfId="1132"/>
    <cellStyle name="Normal 3 2 3 2 2 4 2" xfId="4043"/>
    <cellStyle name="Normal 3 2 3 2 2 5" xfId="3335"/>
    <cellStyle name="Normal 3 2 3 2 3" xfId="1133"/>
    <cellStyle name="Normal 3 2 3 2 3 2" xfId="2655"/>
    <cellStyle name="Normal 3 2 3 2 3 2 2" xfId="5389"/>
    <cellStyle name="Normal 3 2 3 2 3 3" xfId="2654"/>
    <cellStyle name="Normal 3 2 3 2 3 3 2" xfId="5388"/>
    <cellStyle name="Normal 3 2 3 2 3 4" xfId="4044"/>
    <cellStyle name="Normal 3 2 3 2 4" xfId="2656"/>
    <cellStyle name="Normal 3 2 3 2 4 2" xfId="5390"/>
    <cellStyle name="Normal 3 2 3 2 5" xfId="2651"/>
    <cellStyle name="Normal 3 2 3 2 5 2" xfId="5385"/>
    <cellStyle name="Normal 3 2 3 2 6" xfId="1131"/>
    <cellStyle name="Normal 3 2 3 2 6 2" xfId="4042"/>
    <cellStyle name="Normal 3 2 3 2 7" xfId="3334"/>
    <cellStyle name="Normal 3 2 3 3" xfId="257"/>
    <cellStyle name="Normal 3 2 3 3 2" xfId="258"/>
    <cellStyle name="Normal 3 2 3 3 2 2" xfId="259"/>
    <cellStyle name="Normal 3 2 3 3 2 2 2" xfId="2660"/>
    <cellStyle name="Normal 3 2 3 3 2 2 2 2" xfId="5394"/>
    <cellStyle name="Normal 3 2 3 3 2 2 3" xfId="2659"/>
    <cellStyle name="Normal 3 2 3 3 2 2 3 2" xfId="5393"/>
    <cellStyle name="Normal 3 2 3 3 2 2 4" xfId="1136"/>
    <cellStyle name="Normal 3 2 3 3 2 2 4 2" xfId="4047"/>
    <cellStyle name="Normal 3 2 3 3 2 2 5" xfId="3338"/>
    <cellStyle name="Normal 3 2 3 3 2 3" xfId="1137"/>
    <cellStyle name="Normal 3 2 3 3 2 3 2" xfId="2662"/>
    <cellStyle name="Normal 3 2 3 3 2 3 2 2" xfId="5396"/>
    <cellStyle name="Normal 3 2 3 3 2 3 3" xfId="2661"/>
    <cellStyle name="Normal 3 2 3 3 2 3 3 2" xfId="5395"/>
    <cellStyle name="Normal 3 2 3 3 2 3 4" xfId="4048"/>
    <cellStyle name="Normal 3 2 3 3 2 4" xfId="2663"/>
    <cellStyle name="Normal 3 2 3 3 2 4 2" xfId="5397"/>
    <cellStyle name="Normal 3 2 3 3 2 5" xfId="2658"/>
    <cellStyle name="Normal 3 2 3 3 2 5 2" xfId="5392"/>
    <cellStyle name="Normal 3 2 3 3 2 6" xfId="1135"/>
    <cellStyle name="Normal 3 2 3 3 2 6 2" xfId="4046"/>
    <cellStyle name="Normal 3 2 3 3 2 7" xfId="3337"/>
    <cellStyle name="Normal 3 2 3 3 3" xfId="260"/>
    <cellStyle name="Normal 3 2 3 3 3 2" xfId="2665"/>
    <cellStyle name="Normal 3 2 3 3 3 2 2" xfId="5399"/>
    <cellStyle name="Normal 3 2 3 3 3 3" xfId="2664"/>
    <cellStyle name="Normal 3 2 3 3 3 3 2" xfId="5398"/>
    <cellStyle name="Normal 3 2 3 3 3 4" xfId="1138"/>
    <cellStyle name="Normal 3 2 3 3 3 4 2" xfId="4049"/>
    <cellStyle name="Normal 3 2 3 3 3 5" xfId="3339"/>
    <cellStyle name="Normal 3 2 3 3 4" xfId="1139"/>
    <cellStyle name="Normal 3 2 3 3 4 2" xfId="2667"/>
    <cellStyle name="Normal 3 2 3 3 4 2 2" xfId="5401"/>
    <cellStyle name="Normal 3 2 3 3 4 3" xfId="2666"/>
    <cellStyle name="Normal 3 2 3 3 4 3 2" xfId="5400"/>
    <cellStyle name="Normal 3 2 3 3 4 4" xfId="4050"/>
    <cellStyle name="Normal 3 2 3 3 5" xfId="2668"/>
    <cellStyle name="Normal 3 2 3 3 5 2" xfId="5402"/>
    <cellStyle name="Normal 3 2 3 3 6" xfId="2657"/>
    <cellStyle name="Normal 3 2 3 3 6 2" xfId="5391"/>
    <cellStyle name="Normal 3 2 3 3 7" xfId="1134"/>
    <cellStyle name="Normal 3 2 3 3 7 2" xfId="4045"/>
    <cellStyle name="Normal 3 2 3 3 8" xfId="3336"/>
    <cellStyle name="Normal 3 2 3 4" xfId="261"/>
    <cellStyle name="Normal 3 2 3 4 2" xfId="262"/>
    <cellStyle name="Normal 3 2 3 4 2 2" xfId="2671"/>
    <cellStyle name="Normal 3 2 3 4 2 2 2" xfId="5405"/>
    <cellStyle name="Normal 3 2 3 4 2 3" xfId="2670"/>
    <cellStyle name="Normal 3 2 3 4 2 3 2" xfId="5404"/>
    <cellStyle name="Normal 3 2 3 4 2 4" xfId="1141"/>
    <cellStyle name="Normal 3 2 3 4 2 4 2" xfId="4052"/>
    <cellStyle name="Normal 3 2 3 4 2 5" xfId="3341"/>
    <cellStyle name="Normal 3 2 3 4 3" xfId="1142"/>
    <cellStyle name="Normal 3 2 3 4 3 2" xfId="2673"/>
    <cellStyle name="Normal 3 2 3 4 3 2 2" xfId="5407"/>
    <cellStyle name="Normal 3 2 3 4 3 3" xfId="2672"/>
    <cellStyle name="Normal 3 2 3 4 3 3 2" xfId="5406"/>
    <cellStyle name="Normal 3 2 3 4 3 4" xfId="4053"/>
    <cellStyle name="Normal 3 2 3 4 4" xfId="2674"/>
    <cellStyle name="Normal 3 2 3 4 4 2" xfId="5408"/>
    <cellStyle name="Normal 3 2 3 4 5" xfId="2669"/>
    <cellStyle name="Normal 3 2 3 4 5 2" xfId="5403"/>
    <cellStyle name="Normal 3 2 3 4 6" xfId="1140"/>
    <cellStyle name="Normal 3 2 3 4 6 2" xfId="4051"/>
    <cellStyle name="Normal 3 2 3 4 7" xfId="3340"/>
    <cellStyle name="Normal 3 2 3 5" xfId="263"/>
    <cellStyle name="Normal 3 2 3 5 2" xfId="264"/>
    <cellStyle name="Normal 3 2 3 5 2 2" xfId="2677"/>
    <cellStyle name="Normal 3 2 3 5 2 2 2" xfId="5411"/>
    <cellStyle name="Normal 3 2 3 5 2 3" xfId="2676"/>
    <cellStyle name="Normal 3 2 3 5 2 3 2" xfId="5410"/>
    <cellStyle name="Normal 3 2 3 5 2 4" xfId="1144"/>
    <cellStyle name="Normal 3 2 3 5 2 4 2" xfId="4055"/>
    <cellStyle name="Normal 3 2 3 5 2 5" xfId="3343"/>
    <cellStyle name="Normal 3 2 3 5 3" xfId="1145"/>
    <cellStyle name="Normal 3 2 3 5 3 2" xfId="2679"/>
    <cellStyle name="Normal 3 2 3 5 3 2 2" xfId="5413"/>
    <cellStyle name="Normal 3 2 3 5 3 3" xfId="2678"/>
    <cellStyle name="Normal 3 2 3 5 3 3 2" xfId="5412"/>
    <cellStyle name="Normal 3 2 3 5 3 4" xfId="4056"/>
    <cellStyle name="Normal 3 2 3 5 4" xfId="2680"/>
    <cellStyle name="Normal 3 2 3 5 4 2" xfId="5414"/>
    <cellStyle name="Normal 3 2 3 5 5" xfId="2675"/>
    <cellStyle name="Normal 3 2 3 5 5 2" xfId="5409"/>
    <cellStyle name="Normal 3 2 3 5 6" xfId="1143"/>
    <cellStyle name="Normal 3 2 3 5 6 2" xfId="4054"/>
    <cellStyle name="Normal 3 2 3 5 7" xfId="3342"/>
    <cellStyle name="Normal 3 2 3 6" xfId="265"/>
    <cellStyle name="Normal 3 2 3 7" xfId="266"/>
    <cellStyle name="Normal 3 2 3 7 2" xfId="2682"/>
    <cellStyle name="Normal 3 2 3 7 2 2" xfId="5416"/>
    <cellStyle name="Normal 3 2 3 7 3" xfId="2681"/>
    <cellStyle name="Normal 3 2 3 7 3 2" xfId="5415"/>
    <cellStyle name="Normal 3 2 3 7 4" xfId="1146"/>
    <cellStyle name="Normal 3 2 3 7 4 2" xfId="4057"/>
    <cellStyle name="Normal 3 2 3 7 5" xfId="3344"/>
    <cellStyle name="Normal 3 2 3 8" xfId="1147"/>
    <cellStyle name="Normal 3 2 3 8 2" xfId="2684"/>
    <cellStyle name="Normal 3 2 3 8 2 2" xfId="5418"/>
    <cellStyle name="Normal 3 2 3 8 3" xfId="2683"/>
    <cellStyle name="Normal 3 2 3 8 3 2" xfId="5417"/>
    <cellStyle name="Normal 3 2 3 8 4" xfId="4058"/>
    <cellStyle name="Normal 3 2 3 9" xfId="2685"/>
    <cellStyle name="Normal 3 2 3 9 2" xfId="5419"/>
    <cellStyle name="Normal 3 2 4" xfId="267"/>
    <cellStyle name="Normal 3 2 4 2" xfId="268"/>
    <cellStyle name="Normal 3 2 4 2 2" xfId="2688"/>
    <cellStyle name="Normal 3 2 4 2 2 2" xfId="5422"/>
    <cellStyle name="Normal 3 2 4 2 3" xfId="2687"/>
    <cellStyle name="Normal 3 2 4 2 3 2" xfId="5421"/>
    <cellStyle name="Normal 3 2 4 2 4" xfId="1149"/>
    <cellStyle name="Normal 3 2 4 2 4 2" xfId="4060"/>
    <cellStyle name="Normal 3 2 4 2 5" xfId="3346"/>
    <cellStyle name="Normal 3 2 4 3" xfId="1150"/>
    <cellStyle name="Normal 3 2 4 3 2" xfId="2690"/>
    <cellStyle name="Normal 3 2 4 3 2 2" xfId="5424"/>
    <cellStyle name="Normal 3 2 4 3 3" xfId="2689"/>
    <cellStyle name="Normal 3 2 4 3 3 2" xfId="5423"/>
    <cellStyle name="Normal 3 2 4 3 4" xfId="4061"/>
    <cellStyle name="Normal 3 2 4 4" xfId="2691"/>
    <cellStyle name="Normal 3 2 4 4 2" xfId="5425"/>
    <cellStyle name="Normal 3 2 4 5" xfId="2686"/>
    <cellStyle name="Normal 3 2 4 5 2" xfId="5420"/>
    <cellStyle name="Normal 3 2 4 6" xfId="1148"/>
    <cellStyle name="Normal 3 2 4 6 2" xfId="4059"/>
    <cellStyle name="Normal 3 2 4 7" xfId="3345"/>
    <cellStyle name="Normal 3 2 5" xfId="269"/>
    <cellStyle name="Normal 3 2 5 2" xfId="270"/>
    <cellStyle name="Normal 3 2 5 2 2" xfId="271"/>
    <cellStyle name="Normal 3 2 5 2 2 2" xfId="2695"/>
    <cellStyle name="Normal 3 2 5 2 2 2 2" xfId="5429"/>
    <cellStyle name="Normal 3 2 5 2 2 3" xfId="2694"/>
    <cellStyle name="Normal 3 2 5 2 2 3 2" xfId="5428"/>
    <cellStyle name="Normal 3 2 5 2 2 4" xfId="1153"/>
    <cellStyle name="Normal 3 2 5 2 2 4 2" xfId="4064"/>
    <cellStyle name="Normal 3 2 5 2 2 5" xfId="3349"/>
    <cellStyle name="Normal 3 2 5 2 3" xfId="1154"/>
    <cellStyle name="Normal 3 2 5 2 3 2" xfId="2697"/>
    <cellStyle name="Normal 3 2 5 2 3 2 2" xfId="5431"/>
    <cellStyle name="Normal 3 2 5 2 3 3" xfId="2696"/>
    <cellStyle name="Normal 3 2 5 2 3 3 2" xfId="5430"/>
    <cellStyle name="Normal 3 2 5 2 3 4" xfId="4065"/>
    <cellStyle name="Normal 3 2 5 2 4" xfId="2698"/>
    <cellStyle name="Normal 3 2 5 2 4 2" xfId="5432"/>
    <cellStyle name="Normal 3 2 5 2 5" xfId="2693"/>
    <cellStyle name="Normal 3 2 5 2 5 2" xfId="5427"/>
    <cellStyle name="Normal 3 2 5 2 6" xfId="1152"/>
    <cellStyle name="Normal 3 2 5 2 6 2" xfId="4063"/>
    <cellStyle name="Normal 3 2 5 2 7" xfId="3348"/>
    <cellStyle name="Normal 3 2 5 3" xfId="272"/>
    <cellStyle name="Normal 3 2 5 3 2" xfId="2700"/>
    <cellStyle name="Normal 3 2 5 3 2 2" xfId="5434"/>
    <cellStyle name="Normal 3 2 5 3 3" xfId="2699"/>
    <cellStyle name="Normal 3 2 5 3 3 2" xfId="5433"/>
    <cellStyle name="Normal 3 2 5 3 4" xfId="1155"/>
    <cellStyle name="Normal 3 2 5 3 4 2" xfId="4066"/>
    <cellStyle name="Normal 3 2 5 3 5" xfId="3350"/>
    <cellStyle name="Normal 3 2 5 4" xfId="1156"/>
    <cellStyle name="Normal 3 2 5 4 2" xfId="2702"/>
    <cellStyle name="Normal 3 2 5 4 2 2" xfId="5436"/>
    <cellStyle name="Normal 3 2 5 4 3" xfId="2701"/>
    <cellStyle name="Normal 3 2 5 4 3 2" xfId="5435"/>
    <cellStyle name="Normal 3 2 5 4 4" xfId="4067"/>
    <cellStyle name="Normal 3 2 5 5" xfId="2703"/>
    <cellStyle name="Normal 3 2 5 5 2" xfId="5437"/>
    <cellStyle name="Normal 3 2 5 6" xfId="2692"/>
    <cellStyle name="Normal 3 2 5 6 2" xfId="5426"/>
    <cellStyle name="Normal 3 2 5 7" xfId="1151"/>
    <cellStyle name="Normal 3 2 5 7 2" xfId="4062"/>
    <cellStyle name="Normal 3 2 5 8" xfId="3347"/>
    <cellStyle name="Normal 3 2 6" xfId="273"/>
    <cellStyle name="Normal 3 2 6 2" xfId="274"/>
    <cellStyle name="Normal 3 2 6 2 2" xfId="275"/>
    <cellStyle name="Normal 3 2 6 2 2 2" xfId="2707"/>
    <cellStyle name="Normal 3 2 6 2 2 2 2" xfId="5441"/>
    <cellStyle name="Normal 3 2 6 2 2 3" xfId="2706"/>
    <cellStyle name="Normal 3 2 6 2 2 3 2" xfId="5440"/>
    <cellStyle name="Normal 3 2 6 2 2 4" xfId="1159"/>
    <cellStyle name="Normal 3 2 6 2 2 4 2" xfId="4070"/>
    <cellStyle name="Normal 3 2 6 2 2 5" xfId="3353"/>
    <cellStyle name="Normal 3 2 6 2 3" xfId="1160"/>
    <cellStyle name="Normal 3 2 6 2 3 2" xfId="2709"/>
    <cellStyle name="Normal 3 2 6 2 3 2 2" xfId="5443"/>
    <cellStyle name="Normal 3 2 6 2 3 3" xfId="2708"/>
    <cellStyle name="Normal 3 2 6 2 3 3 2" xfId="5442"/>
    <cellStyle name="Normal 3 2 6 2 3 4" xfId="4071"/>
    <cellStyle name="Normal 3 2 6 2 4" xfId="2710"/>
    <cellStyle name="Normal 3 2 6 2 4 2" xfId="5444"/>
    <cellStyle name="Normal 3 2 6 2 5" xfId="2705"/>
    <cellStyle name="Normal 3 2 6 2 5 2" xfId="5439"/>
    <cellStyle name="Normal 3 2 6 2 6" xfId="1158"/>
    <cellStyle name="Normal 3 2 6 2 6 2" xfId="4069"/>
    <cellStyle name="Normal 3 2 6 2 7" xfId="3352"/>
    <cellStyle name="Normal 3 2 6 3" xfId="276"/>
    <cellStyle name="Normal 3 2 6 3 2" xfId="2712"/>
    <cellStyle name="Normal 3 2 6 3 2 2" xfId="5446"/>
    <cellStyle name="Normal 3 2 6 3 3" xfId="2711"/>
    <cellStyle name="Normal 3 2 6 3 3 2" xfId="5445"/>
    <cellStyle name="Normal 3 2 6 3 4" xfId="1161"/>
    <cellStyle name="Normal 3 2 6 3 4 2" xfId="4072"/>
    <cellStyle name="Normal 3 2 6 3 5" xfId="3354"/>
    <cellStyle name="Normal 3 2 6 4" xfId="1162"/>
    <cellStyle name="Normal 3 2 6 4 2" xfId="2714"/>
    <cellStyle name="Normal 3 2 6 4 2 2" xfId="5448"/>
    <cellStyle name="Normal 3 2 6 4 3" xfId="2713"/>
    <cellStyle name="Normal 3 2 6 4 3 2" xfId="5447"/>
    <cellStyle name="Normal 3 2 6 4 4" xfId="4073"/>
    <cellStyle name="Normal 3 2 6 5" xfId="2715"/>
    <cellStyle name="Normal 3 2 6 5 2" xfId="5449"/>
    <cellStyle name="Normal 3 2 6 6" xfId="2704"/>
    <cellStyle name="Normal 3 2 6 6 2" xfId="5438"/>
    <cellStyle name="Normal 3 2 6 7" xfId="1157"/>
    <cellStyle name="Normal 3 2 6 7 2" xfId="4068"/>
    <cellStyle name="Normal 3 2 6 8" xfId="3351"/>
    <cellStyle name="Normal 3 2 7" xfId="277"/>
    <cellStyle name="Normal 3 2 7 2" xfId="2717"/>
    <cellStyle name="Normal 3 2 7 2 2" xfId="5451"/>
    <cellStyle name="Normal 3 2 7 3" xfId="2716"/>
    <cellStyle name="Normal 3 2 7 3 2" xfId="5450"/>
    <cellStyle name="Normal 3 2 7 4" xfId="1163"/>
    <cellStyle name="Normal 3 2 7 4 2" xfId="4074"/>
    <cellStyle name="Normal 3 2 7 5" xfId="3355"/>
    <cellStyle name="Normal 3 2 8" xfId="278"/>
    <cellStyle name="Normal 3 2 8 2" xfId="279"/>
    <cellStyle name="Normal 3 2 8 2 2" xfId="2719"/>
    <cellStyle name="Normal 3 2 8 2 2 2" xfId="5453"/>
    <cellStyle name="Normal 3 2 8 2 3" xfId="3356"/>
    <cellStyle name="Normal 3 2 8 3" xfId="2718"/>
    <cellStyle name="Normal 3 2 8 3 2" xfId="5452"/>
    <cellStyle name="Normal 3 2 8 4" xfId="1164"/>
    <cellStyle name="Normal 3 2 8 4 2" xfId="4075"/>
    <cellStyle name="Normal 3 2 9" xfId="1165"/>
    <cellStyle name="Normal 3 2 9 2" xfId="2721"/>
    <cellStyle name="Normal 3 2 9 2 2" xfId="5455"/>
    <cellStyle name="Normal 3 2 9 3" xfId="2720"/>
    <cellStyle name="Normal 3 2 9 3 2" xfId="5454"/>
    <cellStyle name="Normal 3 2 9 4" xfId="4076"/>
    <cellStyle name="Normal 3 3" xfId="280"/>
    <cellStyle name="Normal 3 3 10" xfId="1166"/>
    <cellStyle name="Normal 3 3 10 2" xfId="4077"/>
    <cellStyle name="Normal 3 3 11" xfId="3357"/>
    <cellStyle name="Normal 3 3 2" xfId="281"/>
    <cellStyle name="Normal 3 3 2 10" xfId="3358"/>
    <cellStyle name="Normal 3 3 2 2" xfId="282"/>
    <cellStyle name="Normal 3 3 2 2 2" xfId="283"/>
    <cellStyle name="Normal 3 3 2 2 2 2" xfId="2726"/>
    <cellStyle name="Normal 3 3 2 2 2 2 2" xfId="5460"/>
    <cellStyle name="Normal 3 3 2 2 2 3" xfId="2725"/>
    <cellStyle name="Normal 3 3 2 2 2 3 2" xfId="5459"/>
    <cellStyle name="Normal 3 3 2 2 2 4" xfId="1169"/>
    <cellStyle name="Normal 3 3 2 2 2 4 2" xfId="4080"/>
    <cellStyle name="Normal 3 3 2 2 2 5" xfId="3360"/>
    <cellStyle name="Normal 3 3 2 2 3" xfId="1170"/>
    <cellStyle name="Normal 3 3 2 2 3 2" xfId="2728"/>
    <cellStyle name="Normal 3 3 2 2 3 2 2" xfId="5462"/>
    <cellStyle name="Normal 3 3 2 2 3 3" xfId="2727"/>
    <cellStyle name="Normal 3 3 2 2 3 3 2" xfId="5461"/>
    <cellStyle name="Normal 3 3 2 2 3 4" xfId="4081"/>
    <cellStyle name="Normal 3 3 2 2 4" xfId="2729"/>
    <cellStyle name="Normal 3 3 2 2 4 2" xfId="5463"/>
    <cellStyle name="Normal 3 3 2 2 5" xfId="2724"/>
    <cellStyle name="Normal 3 3 2 2 5 2" xfId="5458"/>
    <cellStyle name="Normal 3 3 2 2 6" xfId="1168"/>
    <cellStyle name="Normal 3 3 2 2 6 2" xfId="4079"/>
    <cellStyle name="Normal 3 3 2 2 7" xfId="3359"/>
    <cellStyle name="Normal 3 3 2 3" xfId="284"/>
    <cellStyle name="Normal 3 3 2 3 2" xfId="285"/>
    <cellStyle name="Normal 3 3 2 3 2 2" xfId="2732"/>
    <cellStyle name="Normal 3 3 2 3 2 2 2" xfId="5466"/>
    <cellStyle name="Normal 3 3 2 3 2 3" xfId="2731"/>
    <cellStyle name="Normal 3 3 2 3 2 3 2" xfId="5465"/>
    <cellStyle name="Normal 3 3 2 3 2 4" xfId="1172"/>
    <cellStyle name="Normal 3 3 2 3 2 4 2" xfId="4083"/>
    <cellStyle name="Normal 3 3 2 3 2 5" xfId="3362"/>
    <cellStyle name="Normal 3 3 2 3 3" xfId="1173"/>
    <cellStyle name="Normal 3 3 2 3 3 2" xfId="2734"/>
    <cellStyle name="Normal 3 3 2 3 3 2 2" xfId="5468"/>
    <cellStyle name="Normal 3 3 2 3 3 3" xfId="2733"/>
    <cellStyle name="Normal 3 3 2 3 3 3 2" xfId="5467"/>
    <cellStyle name="Normal 3 3 2 3 3 4" xfId="4084"/>
    <cellStyle name="Normal 3 3 2 3 4" xfId="2735"/>
    <cellStyle name="Normal 3 3 2 3 4 2" xfId="5469"/>
    <cellStyle name="Normal 3 3 2 3 5" xfId="2730"/>
    <cellStyle name="Normal 3 3 2 3 5 2" xfId="5464"/>
    <cellStyle name="Normal 3 3 2 3 6" xfId="1171"/>
    <cellStyle name="Normal 3 3 2 3 6 2" xfId="4082"/>
    <cellStyle name="Normal 3 3 2 3 7" xfId="3361"/>
    <cellStyle name="Normal 3 3 2 4" xfId="286"/>
    <cellStyle name="Normal 3 3 2 4 2" xfId="287"/>
    <cellStyle name="Normal 3 3 2 4 2 2" xfId="288"/>
    <cellStyle name="Normal 3 3 2 4 2 2 2" xfId="2739"/>
    <cellStyle name="Normal 3 3 2 4 2 2 2 2" xfId="5473"/>
    <cellStyle name="Normal 3 3 2 4 2 2 3" xfId="2738"/>
    <cellStyle name="Normal 3 3 2 4 2 2 3 2" xfId="5472"/>
    <cellStyle name="Normal 3 3 2 4 2 2 4" xfId="1176"/>
    <cellStyle name="Normal 3 3 2 4 2 2 4 2" xfId="4087"/>
    <cellStyle name="Normal 3 3 2 4 2 2 5" xfId="3365"/>
    <cellStyle name="Normal 3 3 2 4 2 3" xfId="1177"/>
    <cellStyle name="Normal 3 3 2 4 2 3 2" xfId="2741"/>
    <cellStyle name="Normal 3 3 2 4 2 3 2 2" xfId="5475"/>
    <cellStyle name="Normal 3 3 2 4 2 3 3" xfId="2740"/>
    <cellStyle name="Normal 3 3 2 4 2 3 3 2" xfId="5474"/>
    <cellStyle name="Normal 3 3 2 4 2 3 4" xfId="4088"/>
    <cellStyle name="Normal 3 3 2 4 2 4" xfId="2742"/>
    <cellStyle name="Normal 3 3 2 4 2 4 2" xfId="5476"/>
    <cellStyle name="Normal 3 3 2 4 2 5" xfId="2737"/>
    <cellStyle name="Normal 3 3 2 4 2 5 2" xfId="5471"/>
    <cellStyle name="Normal 3 3 2 4 2 6" xfId="1175"/>
    <cellStyle name="Normal 3 3 2 4 2 6 2" xfId="4086"/>
    <cellStyle name="Normal 3 3 2 4 2 7" xfId="3364"/>
    <cellStyle name="Normal 3 3 2 4 3" xfId="289"/>
    <cellStyle name="Normal 3 3 2 4 3 2" xfId="2744"/>
    <cellStyle name="Normal 3 3 2 4 3 2 2" xfId="5478"/>
    <cellStyle name="Normal 3 3 2 4 3 3" xfId="2743"/>
    <cellStyle name="Normal 3 3 2 4 3 3 2" xfId="5477"/>
    <cellStyle name="Normal 3 3 2 4 3 4" xfId="1178"/>
    <cellStyle name="Normal 3 3 2 4 3 4 2" xfId="4089"/>
    <cellStyle name="Normal 3 3 2 4 3 5" xfId="3366"/>
    <cellStyle name="Normal 3 3 2 4 4" xfId="1179"/>
    <cellStyle name="Normal 3 3 2 4 4 2" xfId="2746"/>
    <cellStyle name="Normal 3 3 2 4 4 2 2" xfId="5480"/>
    <cellStyle name="Normal 3 3 2 4 4 3" xfId="2745"/>
    <cellStyle name="Normal 3 3 2 4 4 3 2" xfId="5479"/>
    <cellStyle name="Normal 3 3 2 4 4 4" xfId="4090"/>
    <cellStyle name="Normal 3 3 2 4 5" xfId="2747"/>
    <cellStyle name="Normal 3 3 2 4 5 2" xfId="5481"/>
    <cellStyle name="Normal 3 3 2 4 6" xfId="2736"/>
    <cellStyle name="Normal 3 3 2 4 6 2" xfId="5470"/>
    <cellStyle name="Normal 3 3 2 4 7" xfId="1174"/>
    <cellStyle name="Normal 3 3 2 4 7 2" xfId="4085"/>
    <cellStyle name="Normal 3 3 2 4 8" xfId="3363"/>
    <cellStyle name="Normal 3 3 2 5" xfId="290"/>
    <cellStyle name="Normal 3 3 2 5 2" xfId="2749"/>
    <cellStyle name="Normal 3 3 2 5 2 2" xfId="5483"/>
    <cellStyle name="Normal 3 3 2 5 3" xfId="2748"/>
    <cellStyle name="Normal 3 3 2 5 3 2" xfId="5482"/>
    <cellStyle name="Normal 3 3 2 5 4" xfId="1180"/>
    <cellStyle name="Normal 3 3 2 5 4 2" xfId="4091"/>
    <cellStyle name="Normal 3 3 2 5 5" xfId="3367"/>
    <cellStyle name="Normal 3 3 2 6" xfId="291"/>
    <cellStyle name="Normal 3 3 2 6 2" xfId="292"/>
    <cellStyle name="Normal 3 3 2 6 2 2" xfId="2751"/>
    <cellStyle name="Normal 3 3 2 6 2 2 2" xfId="5485"/>
    <cellStyle name="Normal 3 3 2 6 2 3" xfId="3368"/>
    <cellStyle name="Normal 3 3 2 6 3" xfId="2750"/>
    <cellStyle name="Normal 3 3 2 6 3 2" xfId="5484"/>
    <cellStyle name="Normal 3 3 2 6 4" xfId="1181"/>
    <cellStyle name="Normal 3 3 2 6 4 2" xfId="4092"/>
    <cellStyle name="Normal 3 3 2 7" xfId="2752"/>
    <cellStyle name="Normal 3 3 2 7 2" xfId="5486"/>
    <cellStyle name="Normal 3 3 2 8" xfId="2723"/>
    <cellStyle name="Normal 3 3 2 8 2" xfId="5457"/>
    <cellStyle name="Normal 3 3 2 9" xfId="1167"/>
    <cellStyle name="Normal 3 3 2 9 2" xfId="4078"/>
    <cellStyle name="Normal 3 3 3" xfId="293"/>
    <cellStyle name="Normal 3 3 3 2" xfId="294"/>
    <cellStyle name="Normal 3 3 3 2 2" xfId="2755"/>
    <cellStyle name="Normal 3 3 3 2 2 2" xfId="5489"/>
    <cellStyle name="Normal 3 3 3 2 3" xfId="2754"/>
    <cellStyle name="Normal 3 3 3 2 3 2" xfId="5488"/>
    <cellStyle name="Normal 3 3 3 2 4" xfId="1183"/>
    <cellStyle name="Normal 3 3 3 2 4 2" xfId="4094"/>
    <cellStyle name="Normal 3 3 3 2 5" xfId="3370"/>
    <cellStyle name="Normal 3 3 3 3" xfId="1184"/>
    <cellStyle name="Normal 3 3 3 3 2" xfId="2757"/>
    <cellStyle name="Normal 3 3 3 3 2 2" xfId="5491"/>
    <cellStyle name="Normal 3 3 3 3 3" xfId="2756"/>
    <cellStyle name="Normal 3 3 3 3 3 2" xfId="5490"/>
    <cellStyle name="Normal 3 3 3 3 4" xfId="4095"/>
    <cellStyle name="Normal 3 3 3 4" xfId="2758"/>
    <cellStyle name="Normal 3 3 3 4 2" xfId="5492"/>
    <cellStyle name="Normal 3 3 3 5" xfId="2753"/>
    <cellStyle name="Normal 3 3 3 5 2" xfId="5487"/>
    <cellStyle name="Normal 3 3 3 6" xfId="1182"/>
    <cellStyle name="Normal 3 3 3 6 2" xfId="4093"/>
    <cellStyle name="Normal 3 3 3 7" xfId="3369"/>
    <cellStyle name="Normal 3 3 4" xfId="295"/>
    <cellStyle name="Normal 3 3 4 2" xfId="296"/>
    <cellStyle name="Normal 3 3 4 2 2" xfId="2761"/>
    <cellStyle name="Normal 3 3 4 2 2 2" xfId="5495"/>
    <cellStyle name="Normal 3 3 4 2 3" xfId="2760"/>
    <cellStyle name="Normal 3 3 4 2 3 2" xfId="5494"/>
    <cellStyle name="Normal 3 3 4 2 4" xfId="1186"/>
    <cellStyle name="Normal 3 3 4 2 4 2" xfId="4097"/>
    <cellStyle name="Normal 3 3 4 2 5" xfId="3372"/>
    <cellStyle name="Normal 3 3 4 3" xfId="1187"/>
    <cellStyle name="Normal 3 3 4 3 2" xfId="2763"/>
    <cellStyle name="Normal 3 3 4 3 2 2" xfId="5497"/>
    <cellStyle name="Normal 3 3 4 3 3" xfId="2762"/>
    <cellStyle name="Normal 3 3 4 3 3 2" xfId="5496"/>
    <cellStyle name="Normal 3 3 4 3 4" xfId="4098"/>
    <cellStyle name="Normal 3 3 4 4" xfId="2764"/>
    <cellStyle name="Normal 3 3 4 4 2" xfId="5498"/>
    <cellStyle name="Normal 3 3 4 5" xfId="2759"/>
    <cellStyle name="Normal 3 3 4 5 2" xfId="5493"/>
    <cellStyle name="Normal 3 3 4 6" xfId="1185"/>
    <cellStyle name="Normal 3 3 4 6 2" xfId="4096"/>
    <cellStyle name="Normal 3 3 4 7" xfId="3371"/>
    <cellStyle name="Normal 3 3 5" xfId="297"/>
    <cellStyle name="Normal 3 3 5 2" xfId="298"/>
    <cellStyle name="Normal 3 3 5 2 2" xfId="2767"/>
    <cellStyle name="Normal 3 3 5 2 2 2" xfId="5501"/>
    <cellStyle name="Normal 3 3 5 2 3" xfId="2766"/>
    <cellStyle name="Normal 3 3 5 2 3 2" xfId="5500"/>
    <cellStyle name="Normal 3 3 5 2 4" xfId="1189"/>
    <cellStyle name="Normal 3 3 5 2 4 2" xfId="4100"/>
    <cellStyle name="Normal 3 3 5 2 5" xfId="3374"/>
    <cellStyle name="Normal 3 3 5 3" xfId="1190"/>
    <cellStyle name="Normal 3 3 5 3 2" xfId="2769"/>
    <cellStyle name="Normal 3 3 5 3 2 2" xfId="5503"/>
    <cellStyle name="Normal 3 3 5 3 3" xfId="2768"/>
    <cellStyle name="Normal 3 3 5 3 3 2" xfId="5502"/>
    <cellStyle name="Normal 3 3 5 3 4" xfId="4101"/>
    <cellStyle name="Normal 3 3 5 4" xfId="2770"/>
    <cellStyle name="Normal 3 3 5 4 2" xfId="5504"/>
    <cellStyle name="Normal 3 3 5 5" xfId="2765"/>
    <cellStyle name="Normal 3 3 5 5 2" xfId="5499"/>
    <cellStyle name="Normal 3 3 5 6" xfId="1188"/>
    <cellStyle name="Normal 3 3 5 6 2" xfId="4099"/>
    <cellStyle name="Normal 3 3 5 7" xfId="3373"/>
    <cellStyle name="Normal 3 3 6" xfId="299"/>
    <cellStyle name="Normal 3 3 6 2" xfId="2772"/>
    <cellStyle name="Normal 3 3 6 2 2" xfId="5506"/>
    <cellStyle name="Normal 3 3 6 3" xfId="2771"/>
    <cellStyle name="Normal 3 3 6 3 2" xfId="5505"/>
    <cellStyle name="Normal 3 3 6 4" xfId="1191"/>
    <cellStyle name="Normal 3 3 6 4 2" xfId="4102"/>
    <cellStyle name="Normal 3 3 6 5" xfId="3375"/>
    <cellStyle name="Normal 3 3 7" xfId="300"/>
    <cellStyle name="Normal 3 3 7 2" xfId="301"/>
    <cellStyle name="Normal 3 3 7 2 2" xfId="2774"/>
    <cellStyle name="Normal 3 3 7 2 2 2" xfId="5508"/>
    <cellStyle name="Normal 3 3 7 2 3" xfId="3376"/>
    <cellStyle name="Normal 3 3 7 3" xfId="2773"/>
    <cellStyle name="Normal 3 3 7 3 2" xfId="5507"/>
    <cellStyle name="Normal 3 3 7 4" xfId="1192"/>
    <cellStyle name="Normal 3 3 7 4 2" xfId="4103"/>
    <cellStyle name="Normal 3 3 8" xfId="2775"/>
    <cellStyle name="Normal 3 3 8 2" xfId="5509"/>
    <cellStyle name="Normal 3 3 9" xfId="2722"/>
    <cellStyle name="Normal 3 3 9 2" xfId="5456"/>
    <cellStyle name="Normal 3 4" xfId="302"/>
    <cellStyle name="Normal 3 4 2" xfId="303"/>
    <cellStyle name="Normal 3 4 2 2" xfId="304"/>
    <cellStyle name="Normal 3 4 2 2 2" xfId="305"/>
    <cellStyle name="Normal 3 4 2 2 2 2" xfId="3278"/>
    <cellStyle name="Normal 3 4 2 2 2 2 2" xfId="5902"/>
    <cellStyle name="Normal 3 4 2 2 2 3" xfId="3379"/>
    <cellStyle name="Normal 3 4 2 2 3" xfId="2778"/>
    <cellStyle name="Normal 3 4 2 2 3 2" xfId="5512"/>
    <cellStyle name="Normal 3 4 2 3" xfId="2777"/>
    <cellStyle name="Normal 3 4 2 3 2" xfId="5511"/>
    <cellStyle name="Normal 3 4 2 4" xfId="1194"/>
    <cellStyle name="Normal 3 4 2 4 2" xfId="4105"/>
    <cellStyle name="Normal 3 4 2 5" xfId="3378"/>
    <cellStyle name="Normal 3 4 3" xfId="306"/>
    <cellStyle name="Normal 3 4 3 2" xfId="307"/>
    <cellStyle name="Normal 3 4 3 2 2" xfId="2780"/>
    <cellStyle name="Normal 3 4 3 2 2 2" xfId="5514"/>
    <cellStyle name="Normal 3 4 3 2 3" xfId="3380"/>
    <cellStyle name="Normal 3 4 3 3" xfId="2779"/>
    <cellStyle name="Normal 3 4 3 3 2" xfId="5513"/>
    <cellStyle name="Normal 3 4 3 4" xfId="1195"/>
    <cellStyle name="Normal 3 4 3 4 2" xfId="4106"/>
    <cellStyle name="Normal 3 4 4" xfId="2781"/>
    <cellStyle name="Normal 3 4 4 2" xfId="5515"/>
    <cellStyle name="Normal 3 4 5" xfId="2776"/>
    <cellStyle name="Normal 3 4 5 2" xfId="5510"/>
    <cellStyle name="Normal 3 4 6" xfId="1193"/>
    <cellStyle name="Normal 3 4 6 2" xfId="4104"/>
    <cellStyle name="Normal 3 4 7" xfId="3377"/>
    <cellStyle name="Normal 3 5" xfId="308"/>
    <cellStyle name="Normal 3 5 10" xfId="3381"/>
    <cellStyle name="Normal 3 5 2" xfId="309"/>
    <cellStyle name="Normal 3 5 2 2" xfId="310"/>
    <cellStyle name="Normal 3 5 2 2 2" xfId="2785"/>
    <cellStyle name="Normal 3 5 2 2 2 2" xfId="5519"/>
    <cellStyle name="Normal 3 5 2 2 3" xfId="2784"/>
    <cellStyle name="Normal 3 5 2 2 3 2" xfId="5518"/>
    <cellStyle name="Normal 3 5 2 2 4" xfId="1198"/>
    <cellStyle name="Normal 3 5 2 2 4 2" xfId="4109"/>
    <cellStyle name="Normal 3 5 2 2 5" xfId="3383"/>
    <cellStyle name="Normal 3 5 2 3" xfId="1199"/>
    <cellStyle name="Normal 3 5 2 3 2" xfId="2787"/>
    <cellStyle name="Normal 3 5 2 3 2 2" xfId="5521"/>
    <cellStyle name="Normal 3 5 2 3 3" xfId="2786"/>
    <cellStyle name="Normal 3 5 2 3 3 2" xfId="5520"/>
    <cellStyle name="Normal 3 5 2 3 4" xfId="4110"/>
    <cellStyle name="Normal 3 5 2 4" xfId="2788"/>
    <cellStyle name="Normal 3 5 2 4 2" xfId="5522"/>
    <cellStyle name="Normal 3 5 2 5" xfId="2783"/>
    <cellStyle name="Normal 3 5 2 5 2" xfId="5517"/>
    <cellStyle name="Normal 3 5 2 6" xfId="1197"/>
    <cellStyle name="Normal 3 5 2 6 2" xfId="4108"/>
    <cellStyle name="Normal 3 5 2 7" xfId="3382"/>
    <cellStyle name="Normal 3 5 3" xfId="311"/>
    <cellStyle name="Normal 3 5 3 2" xfId="312"/>
    <cellStyle name="Normal 3 5 3 2 2" xfId="2791"/>
    <cellStyle name="Normal 3 5 3 2 2 2" xfId="5525"/>
    <cellStyle name="Normal 3 5 3 2 3" xfId="2790"/>
    <cellStyle name="Normal 3 5 3 2 3 2" xfId="5524"/>
    <cellStyle name="Normal 3 5 3 2 4" xfId="1201"/>
    <cellStyle name="Normal 3 5 3 2 4 2" xfId="4112"/>
    <cellStyle name="Normal 3 5 3 2 5" xfId="3385"/>
    <cellStyle name="Normal 3 5 3 3" xfId="1202"/>
    <cellStyle name="Normal 3 5 3 3 2" xfId="2793"/>
    <cellStyle name="Normal 3 5 3 3 2 2" xfId="5527"/>
    <cellStyle name="Normal 3 5 3 3 3" xfId="2792"/>
    <cellStyle name="Normal 3 5 3 3 3 2" xfId="5526"/>
    <cellStyle name="Normal 3 5 3 3 4" xfId="4113"/>
    <cellStyle name="Normal 3 5 3 4" xfId="2794"/>
    <cellStyle name="Normal 3 5 3 4 2" xfId="5528"/>
    <cellStyle name="Normal 3 5 3 5" xfId="2789"/>
    <cellStyle name="Normal 3 5 3 5 2" xfId="5523"/>
    <cellStyle name="Normal 3 5 3 6" xfId="1200"/>
    <cellStyle name="Normal 3 5 3 6 2" xfId="4111"/>
    <cellStyle name="Normal 3 5 3 7" xfId="3384"/>
    <cellStyle name="Normal 3 5 4" xfId="313"/>
    <cellStyle name="Normal 3 5 4 2" xfId="314"/>
    <cellStyle name="Normal 3 5 4 2 2" xfId="2797"/>
    <cellStyle name="Normal 3 5 4 2 2 2" xfId="5531"/>
    <cellStyle name="Normal 3 5 4 2 3" xfId="2796"/>
    <cellStyle name="Normal 3 5 4 2 3 2" xfId="5530"/>
    <cellStyle name="Normal 3 5 4 2 4" xfId="1204"/>
    <cellStyle name="Normal 3 5 4 2 4 2" xfId="4115"/>
    <cellStyle name="Normal 3 5 4 2 5" xfId="3387"/>
    <cellStyle name="Normal 3 5 4 3" xfId="1205"/>
    <cellStyle name="Normal 3 5 4 3 2" xfId="2799"/>
    <cellStyle name="Normal 3 5 4 3 2 2" xfId="5533"/>
    <cellStyle name="Normal 3 5 4 3 3" xfId="2798"/>
    <cellStyle name="Normal 3 5 4 3 3 2" xfId="5532"/>
    <cellStyle name="Normal 3 5 4 3 4" xfId="4116"/>
    <cellStyle name="Normal 3 5 4 4" xfId="2800"/>
    <cellStyle name="Normal 3 5 4 4 2" xfId="5534"/>
    <cellStyle name="Normal 3 5 4 5" xfId="2795"/>
    <cellStyle name="Normal 3 5 4 5 2" xfId="5529"/>
    <cellStyle name="Normal 3 5 4 6" xfId="1203"/>
    <cellStyle name="Normal 3 5 4 6 2" xfId="4114"/>
    <cellStyle name="Normal 3 5 4 7" xfId="3386"/>
    <cellStyle name="Normal 3 5 5" xfId="315"/>
    <cellStyle name="Normal 3 5 5 2" xfId="2802"/>
    <cellStyle name="Normal 3 5 5 2 2" xfId="5536"/>
    <cellStyle name="Normal 3 5 5 3" xfId="2801"/>
    <cellStyle name="Normal 3 5 5 3 2" xfId="5535"/>
    <cellStyle name="Normal 3 5 5 4" xfId="1206"/>
    <cellStyle name="Normal 3 5 5 4 2" xfId="4117"/>
    <cellStyle name="Normal 3 5 5 5" xfId="3388"/>
    <cellStyle name="Normal 3 5 6" xfId="316"/>
    <cellStyle name="Normal 3 5 6 2" xfId="317"/>
    <cellStyle name="Normal 3 5 6 2 2" xfId="2804"/>
    <cellStyle name="Normal 3 5 6 2 2 2" xfId="5538"/>
    <cellStyle name="Normal 3 5 6 2 3" xfId="3389"/>
    <cellStyle name="Normal 3 5 6 3" xfId="2803"/>
    <cellStyle name="Normal 3 5 6 3 2" xfId="5537"/>
    <cellStyle name="Normal 3 5 6 4" xfId="1207"/>
    <cellStyle name="Normal 3 5 6 4 2" xfId="4118"/>
    <cellStyle name="Normal 3 5 7" xfId="2805"/>
    <cellStyle name="Normal 3 5 7 2" xfId="5539"/>
    <cellStyle name="Normal 3 5 8" xfId="2782"/>
    <cellStyle name="Normal 3 5 8 2" xfId="5516"/>
    <cellStyle name="Normal 3 5 9" xfId="1196"/>
    <cellStyle name="Normal 3 5 9 2" xfId="4107"/>
    <cellStyle name="Normal 3 6" xfId="318"/>
    <cellStyle name="Normal 3 6 2" xfId="319"/>
    <cellStyle name="Normal 3 6 2 2" xfId="2808"/>
    <cellStyle name="Normal 3 6 2 2 2" xfId="5542"/>
    <cellStyle name="Normal 3 6 2 3" xfId="2807"/>
    <cellStyle name="Normal 3 6 2 3 2" xfId="5541"/>
    <cellStyle name="Normal 3 6 2 4" xfId="1209"/>
    <cellStyle name="Normal 3 6 2 4 2" xfId="4120"/>
    <cellStyle name="Normal 3 6 2 5" xfId="3391"/>
    <cellStyle name="Normal 3 6 3" xfId="320"/>
    <cellStyle name="Normal 3 6 3 2" xfId="2810"/>
    <cellStyle name="Normal 3 6 3 2 2" xfId="5544"/>
    <cellStyle name="Normal 3 6 3 3" xfId="2809"/>
    <cellStyle name="Normal 3 6 3 3 2" xfId="5543"/>
    <cellStyle name="Normal 3 6 3 4" xfId="1210"/>
    <cellStyle name="Normal 3 6 3 4 2" xfId="4121"/>
    <cellStyle name="Normal 3 6 3 5" xfId="3392"/>
    <cellStyle name="Normal 3 6 4" xfId="2811"/>
    <cellStyle name="Normal 3 6 4 2" xfId="5545"/>
    <cellStyle name="Normal 3 6 5" xfId="2806"/>
    <cellStyle name="Normal 3 6 5 2" xfId="5540"/>
    <cellStyle name="Normal 3 6 6" xfId="1208"/>
    <cellStyle name="Normal 3 6 6 2" xfId="4119"/>
    <cellStyle name="Normal 3 6 7" xfId="3390"/>
    <cellStyle name="Normal 3 7" xfId="321"/>
    <cellStyle name="Normal 3 7 2" xfId="322"/>
    <cellStyle name="Normal 3 7 2 2" xfId="2814"/>
    <cellStyle name="Normal 3 7 2 2 2" xfId="5548"/>
    <cellStyle name="Normal 3 7 2 3" xfId="2813"/>
    <cellStyle name="Normal 3 7 2 3 2" xfId="5547"/>
    <cellStyle name="Normal 3 7 2 4" xfId="1212"/>
    <cellStyle name="Normal 3 7 2 4 2" xfId="4123"/>
    <cellStyle name="Normal 3 7 2 5" xfId="3394"/>
    <cellStyle name="Normal 3 7 3" xfId="1213"/>
    <cellStyle name="Normal 3 7 3 2" xfId="2816"/>
    <cellStyle name="Normal 3 7 3 2 2" xfId="5550"/>
    <cellStyle name="Normal 3 7 3 3" xfId="2815"/>
    <cellStyle name="Normal 3 7 3 3 2" xfId="5549"/>
    <cellStyle name="Normal 3 7 3 4" xfId="4124"/>
    <cellStyle name="Normal 3 7 4" xfId="2817"/>
    <cellStyle name="Normal 3 7 4 2" xfId="5551"/>
    <cellStyle name="Normal 3 7 5" xfId="2812"/>
    <cellStyle name="Normal 3 7 5 2" xfId="5546"/>
    <cellStyle name="Normal 3 7 6" xfId="1211"/>
    <cellStyle name="Normal 3 7 6 2" xfId="4122"/>
    <cellStyle name="Normal 3 7 7" xfId="3393"/>
    <cellStyle name="Normal 3 8" xfId="323"/>
    <cellStyle name="Normal 3 8 2" xfId="324"/>
    <cellStyle name="Normal 3 8 2 2" xfId="2820"/>
    <cellStyle name="Normal 3 8 2 2 2" xfId="5554"/>
    <cellStyle name="Normal 3 8 2 3" xfId="2819"/>
    <cellStyle name="Normal 3 8 2 3 2" xfId="5553"/>
    <cellStyle name="Normal 3 8 2 4" xfId="1215"/>
    <cellStyle name="Normal 3 8 2 4 2" xfId="4126"/>
    <cellStyle name="Normal 3 8 2 5" xfId="3396"/>
    <cellStyle name="Normal 3 8 3" xfId="1216"/>
    <cellStyle name="Normal 3 8 3 2" xfId="2822"/>
    <cellStyle name="Normal 3 8 3 2 2" xfId="5556"/>
    <cellStyle name="Normal 3 8 3 3" xfId="2821"/>
    <cellStyle name="Normal 3 8 3 3 2" xfId="5555"/>
    <cellStyle name="Normal 3 8 3 4" xfId="4127"/>
    <cellStyle name="Normal 3 8 4" xfId="2823"/>
    <cellStyle name="Normal 3 8 4 2" xfId="5557"/>
    <cellStyle name="Normal 3 8 5" xfId="2818"/>
    <cellStyle name="Normal 3 8 5 2" xfId="5552"/>
    <cellStyle name="Normal 3 8 6" xfId="1214"/>
    <cellStyle name="Normal 3 8 6 2" xfId="4125"/>
    <cellStyle name="Normal 3 8 7" xfId="3395"/>
    <cellStyle name="Normal 3 9" xfId="325"/>
    <cellStyle name="Normal 3 9 2" xfId="326"/>
    <cellStyle name="Normal 3 9 2 2" xfId="2826"/>
    <cellStyle name="Normal 3 9 2 2 2" xfId="5560"/>
    <cellStyle name="Normal 3 9 2 3" xfId="2825"/>
    <cellStyle name="Normal 3 9 2 3 2" xfId="5559"/>
    <cellStyle name="Normal 3 9 2 4" xfId="1218"/>
    <cellStyle name="Normal 3 9 2 4 2" xfId="4129"/>
    <cellStyle name="Normal 3 9 2 5" xfId="3398"/>
    <cellStyle name="Normal 3 9 3" xfId="1219"/>
    <cellStyle name="Normal 3 9 3 2" xfId="2828"/>
    <cellStyle name="Normal 3 9 3 2 2" xfId="5562"/>
    <cellStyle name="Normal 3 9 3 3" xfId="2827"/>
    <cellStyle name="Normal 3 9 3 3 2" xfId="5561"/>
    <cellStyle name="Normal 3 9 3 4" xfId="4130"/>
    <cellStyle name="Normal 3 9 4" xfId="2829"/>
    <cellStyle name="Normal 3 9 4 2" xfId="5563"/>
    <cellStyle name="Normal 3 9 5" xfId="2824"/>
    <cellStyle name="Normal 3 9 5 2" xfId="5558"/>
    <cellStyle name="Normal 3 9 6" xfId="1217"/>
    <cellStyle name="Normal 3 9 6 2" xfId="4128"/>
    <cellStyle name="Normal 3 9 7" xfId="3397"/>
    <cellStyle name="Normal 3_19 - CCASF_1410_Planilha_de_Medicao_192009-R1" xfId="2830"/>
    <cellStyle name="Normal 30" xfId="2831"/>
    <cellStyle name="Normal 30 2" xfId="5564"/>
    <cellStyle name="Normal 31" xfId="2832"/>
    <cellStyle name="Normal 31 2" xfId="5565"/>
    <cellStyle name="Normal 32" xfId="2833"/>
    <cellStyle name="Normal 33" xfId="2834"/>
    <cellStyle name="Normal 34" xfId="1409"/>
    <cellStyle name="Normal 35" xfId="1408"/>
    <cellStyle name="Normal 36" xfId="3261"/>
    <cellStyle name="Normal 37" xfId="3282"/>
    <cellStyle name="Normal 38" xfId="3285"/>
    <cellStyle name="Normal 39" xfId="3288"/>
    <cellStyle name="Normal 4" xfId="327"/>
    <cellStyle name="Normal 4 10" xfId="2836"/>
    <cellStyle name="Normal 4 10 2" xfId="5567"/>
    <cellStyle name="Normal 4 11" xfId="2835"/>
    <cellStyle name="Normal 4 11 2" xfId="5566"/>
    <cellStyle name="Normal 4 12" xfId="1220"/>
    <cellStyle name="Normal 4 12 2" xfId="4131"/>
    <cellStyle name="Normal 4 13" xfId="3399"/>
    <cellStyle name="Normal 4 2" xfId="328"/>
    <cellStyle name="Normal 4 2 2" xfId="329"/>
    <cellStyle name="Normal 4 2 2 2" xfId="330"/>
    <cellStyle name="Normal 4 2 2 2 2" xfId="331"/>
    <cellStyle name="Normal 4 2 3" xfId="332"/>
    <cellStyle name="Normal 4 2 3 2" xfId="333"/>
    <cellStyle name="Normal 4 2 3 2 2" xfId="2838"/>
    <cellStyle name="Normal 4 2 3 2 2 2" xfId="5569"/>
    <cellStyle name="Normal 4 2 3 3" xfId="2837"/>
    <cellStyle name="Normal 4 2 3 3 2" xfId="5568"/>
    <cellStyle name="Normal 4 2 3 4" xfId="1221"/>
    <cellStyle name="Normal 4 2 3 4 2" xfId="4132"/>
    <cellStyle name="Normal 4 2 4" xfId="1222"/>
    <cellStyle name="Normal 4 2 4 2" xfId="2840"/>
    <cellStyle name="Normal 4 2 4 2 2" xfId="5571"/>
    <cellStyle name="Normal 4 2 4 3" xfId="2839"/>
    <cellStyle name="Normal 4 2 4 3 2" xfId="5570"/>
    <cellStyle name="Normal 4 2 4 4" xfId="4133"/>
    <cellStyle name="Normal 4 2 5" xfId="1223"/>
    <cellStyle name="Normal 4 2 5 2" xfId="2842"/>
    <cellStyle name="Normal 4 2 5 2 2" xfId="5573"/>
    <cellStyle name="Normal 4 2 5 3" xfId="2841"/>
    <cellStyle name="Normal 4 2 5 3 2" xfId="5572"/>
    <cellStyle name="Normal 4 2 5 4" xfId="4134"/>
    <cellStyle name="Normal 4 3" xfId="334"/>
    <cellStyle name="Normal 4 3 10" xfId="2843"/>
    <cellStyle name="Normal 4 3 10 2" xfId="5574"/>
    <cellStyle name="Normal 4 3 11" xfId="1224"/>
    <cellStyle name="Normal 4 3 11 2" xfId="4135"/>
    <cellStyle name="Normal 4 3 12" xfId="3400"/>
    <cellStyle name="Normal 4 3 2" xfId="335"/>
    <cellStyle name="Normal 4 3 2 2" xfId="336"/>
    <cellStyle name="Normal 4 3 2 2 2" xfId="2846"/>
    <cellStyle name="Normal 4 3 2 2 2 2" xfId="5577"/>
    <cellStyle name="Normal 4 3 2 2 3" xfId="2845"/>
    <cellStyle name="Normal 4 3 2 2 3 2" xfId="5576"/>
    <cellStyle name="Normal 4 3 2 2 4" xfId="1226"/>
    <cellStyle name="Normal 4 3 2 2 4 2" xfId="4137"/>
    <cellStyle name="Normal 4 3 2 2 5" xfId="3402"/>
    <cellStyle name="Normal 4 3 2 3" xfId="1227"/>
    <cellStyle name="Normal 4 3 2 3 2" xfId="2848"/>
    <cellStyle name="Normal 4 3 2 3 2 2" xfId="5579"/>
    <cellStyle name="Normal 4 3 2 3 3" xfId="2847"/>
    <cellStyle name="Normal 4 3 2 3 3 2" xfId="5578"/>
    <cellStyle name="Normal 4 3 2 3 4" xfId="4138"/>
    <cellStyle name="Normal 4 3 2 4" xfId="2849"/>
    <cellStyle name="Normal 4 3 2 4 2" xfId="5580"/>
    <cellStyle name="Normal 4 3 2 5" xfId="2844"/>
    <cellStyle name="Normal 4 3 2 5 2" xfId="5575"/>
    <cellStyle name="Normal 4 3 2 6" xfId="1225"/>
    <cellStyle name="Normal 4 3 2 6 2" xfId="4136"/>
    <cellStyle name="Normal 4 3 2 7" xfId="3401"/>
    <cellStyle name="Normal 4 3 3" xfId="337"/>
    <cellStyle name="Normal 4 3 3 2" xfId="338"/>
    <cellStyle name="Normal 4 3 3 2 2" xfId="339"/>
    <cellStyle name="Normal 4 3 3 2 2 2" xfId="2853"/>
    <cellStyle name="Normal 4 3 3 2 2 2 2" xfId="5584"/>
    <cellStyle name="Normal 4 3 3 2 2 3" xfId="2852"/>
    <cellStyle name="Normal 4 3 3 2 2 3 2" xfId="5583"/>
    <cellStyle name="Normal 4 3 3 2 2 4" xfId="1230"/>
    <cellStyle name="Normal 4 3 3 2 2 4 2" xfId="4141"/>
    <cellStyle name="Normal 4 3 3 2 2 5" xfId="3405"/>
    <cellStyle name="Normal 4 3 3 2 3" xfId="1231"/>
    <cellStyle name="Normal 4 3 3 2 3 2" xfId="2855"/>
    <cellStyle name="Normal 4 3 3 2 3 2 2" xfId="5586"/>
    <cellStyle name="Normal 4 3 3 2 3 3" xfId="2854"/>
    <cellStyle name="Normal 4 3 3 2 3 3 2" xfId="5585"/>
    <cellStyle name="Normal 4 3 3 2 3 4" xfId="4142"/>
    <cellStyle name="Normal 4 3 3 2 4" xfId="2856"/>
    <cellStyle name="Normal 4 3 3 2 4 2" xfId="5587"/>
    <cellStyle name="Normal 4 3 3 2 5" xfId="2851"/>
    <cellStyle name="Normal 4 3 3 2 5 2" xfId="5582"/>
    <cellStyle name="Normal 4 3 3 2 6" xfId="1229"/>
    <cellStyle name="Normal 4 3 3 2 6 2" xfId="4140"/>
    <cellStyle name="Normal 4 3 3 2 7" xfId="3404"/>
    <cellStyle name="Normal 4 3 3 3" xfId="340"/>
    <cellStyle name="Normal 4 3 3 3 2" xfId="2858"/>
    <cellStyle name="Normal 4 3 3 3 2 2" xfId="5589"/>
    <cellStyle name="Normal 4 3 3 3 3" xfId="2857"/>
    <cellStyle name="Normal 4 3 3 3 3 2" xfId="5588"/>
    <cellStyle name="Normal 4 3 3 3 4" xfId="1232"/>
    <cellStyle name="Normal 4 3 3 3 4 2" xfId="4143"/>
    <cellStyle name="Normal 4 3 3 3 5" xfId="3406"/>
    <cellStyle name="Normal 4 3 3 4" xfId="1233"/>
    <cellStyle name="Normal 4 3 3 4 2" xfId="2860"/>
    <cellStyle name="Normal 4 3 3 4 2 2" xfId="5591"/>
    <cellStyle name="Normal 4 3 3 4 3" xfId="2859"/>
    <cellStyle name="Normal 4 3 3 4 3 2" xfId="5590"/>
    <cellStyle name="Normal 4 3 3 4 4" xfId="4144"/>
    <cellStyle name="Normal 4 3 3 5" xfId="2861"/>
    <cellStyle name="Normal 4 3 3 5 2" xfId="5592"/>
    <cellStyle name="Normal 4 3 3 6" xfId="2850"/>
    <cellStyle name="Normal 4 3 3 6 2" xfId="5581"/>
    <cellStyle name="Normal 4 3 3 7" xfId="1228"/>
    <cellStyle name="Normal 4 3 3 7 2" xfId="4139"/>
    <cellStyle name="Normal 4 3 3 8" xfId="3403"/>
    <cellStyle name="Normal 4 3 4" xfId="341"/>
    <cellStyle name="Normal 4 3 4 2" xfId="342"/>
    <cellStyle name="Normal 4 3 4 2 2" xfId="2864"/>
    <cellStyle name="Normal 4 3 4 2 2 2" xfId="5595"/>
    <cellStyle name="Normal 4 3 4 2 3" xfId="2863"/>
    <cellStyle name="Normal 4 3 4 2 3 2" xfId="5594"/>
    <cellStyle name="Normal 4 3 4 2 4" xfId="1235"/>
    <cellStyle name="Normal 4 3 4 2 4 2" xfId="4146"/>
    <cellStyle name="Normal 4 3 4 2 5" xfId="3408"/>
    <cellStyle name="Normal 4 3 4 3" xfId="1236"/>
    <cellStyle name="Normal 4 3 4 3 2" xfId="2866"/>
    <cellStyle name="Normal 4 3 4 3 2 2" xfId="5597"/>
    <cellStyle name="Normal 4 3 4 3 3" xfId="2865"/>
    <cellStyle name="Normal 4 3 4 3 3 2" xfId="5596"/>
    <cellStyle name="Normal 4 3 4 3 4" xfId="4147"/>
    <cellStyle name="Normal 4 3 4 4" xfId="2867"/>
    <cellStyle name="Normal 4 3 4 4 2" xfId="5598"/>
    <cellStyle name="Normal 4 3 4 5" xfId="2862"/>
    <cellStyle name="Normal 4 3 4 5 2" xfId="5593"/>
    <cellStyle name="Normal 4 3 4 6" xfId="1234"/>
    <cellStyle name="Normal 4 3 4 6 2" xfId="4145"/>
    <cellStyle name="Normal 4 3 4 7" xfId="3407"/>
    <cellStyle name="Normal 4 3 5" xfId="343"/>
    <cellStyle name="Normal 4 3 5 2" xfId="344"/>
    <cellStyle name="Normal 4 3 5 2 2" xfId="2870"/>
    <cellStyle name="Normal 4 3 5 2 2 2" xfId="5601"/>
    <cellStyle name="Normal 4 3 5 2 3" xfId="2869"/>
    <cellStyle name="Normal 4 3 5 2 3 2" xfId="5600"/>
    <cellStyle name="Normal 4 3 5 2 4" xfId="1238"/>
    <cellStyle name="Normal 4 3 5 2 4 2" xfId="4149"/>
    <cellStyle name="Normal 4 3 5 2 5" xfId="3410"/>
    <cellStyle name="Normal 4 3 5 3" xfId="1239"/>
    <cellStyle name="Normal 4 3 5 3 2" xfId="2872"/>
    <cellStyle name="Normal 4 3 5 3 2 2" xfId="5603"/>
    <cellStyle name="Normal 4 3 5 3 3" xfId="2871"/>
    <cellStyle name="Normal 4 3 5 3 3 2" xfId="5602"/>
    <cellStyle name="Normal 4 3 5 3 4" xfId="4150"/>
    <cellStyle name="Normal 4 3 5 4" xfId="2873"/>
    <cellStyle name="Normal 4 3 5 4 2" xfId="5604"/>
    <cellStyle name="Normal 4 3 5 5" xfId="2868"/>
    <cellStyle name="Normal 4 3 5 5 2" xfId="5599"/>
    <cellStyle name="Normal 4 3 5 6" xfId="1237"/>
    <cellStyle name="Normal 4 3 5 6 2" xfId="4148"/>
    <cellStyle name="Normal 4 3 5 7" xfId="3409"/>
    <cellStyle name="Normal 4 3 6" xfId="345"/>
    <cellStyle name="Normal 4 3 6 2" xfId="2875"/>
    <cellStyle name="Normal 4 3 6 2 2" xfId="5606"/>
    <cellStyle name="Normal 4 3 6 3" xfId="2874"/>
    <cellStyle name="Normal 4 3 6 3 2" xfId="5605"/>
    <cellStyle name="Normal 4 3 6 4" xfId="1240"/>
    <cellStyle name="Normal 4 3 6 4 2" xfId="4151"/>
    <cellStyle name="Normal 4 3 6 5" xfId="3411"/>
    <cellStyle name="Normal 4 3 7" xfId="346"/>
    <cellStyle name="Normal 4 3 7 2" xfId="347"/>
    <cellStyle name="Normal 4 3 7 2 2" xfId="3277"/>
    <cellStyle name="Normal 4 3 7 2 2 2" xfId="5901"/>
    <cellStyle name="Normal 4 3 7 2 3" xfId="3412"/>
    <cellStyle name="Normal 4 3 7 3" xfId="1241"/>
    <cellStyle name="Normal 4 3 8" xfId="1242"/>
    <cellStyle name="Normal 4 3 8 2" xfId="2877"/>
    <cellStyle name="Normal 4 3 8 2 2" xfId="5608"/>
    <cellStyle name="Normal 4 3 8 3" xfId="2876"/>
    <cellStyle name="Normal 4 3 8 3 2" xfId="5607"/>
    <cellStyle name="Normal 4 3 8 4" xfId="4152"/>
    <cellStyle name="Normal 4 3 9" xfId="2878"/>
    <cellStyle name="Normal 4 3 9 2" xfId="5609"/>
    <cellStyle name="Normal 4 4" xfId="348"/>
    <cellStyle name="Normal 4 4 2" xfId="349"/>
    <cellStyle name="Normal 4 4 2 2" xfId="2881"/>
    <cellStyle name="Normal 4 4 2 2 2" xfId="5612"/>
    <cellStyle name="Normal 4 4 2 3" xfId="2880"/>
    <cellStyle name="Normal 4 4 2 3 2" xfId="5611"/>
    <cellStyle name="Normal 4 4 2 4" xfId="1244"/>
    <cellStyle name="Normal 4 4 2 4 2" xfId="4154"/>
    <cellStyle name="Normal 4 4 2 5" xfId="3414"/>
    <cellStyle name="Normal 4 4 3" xfId="350"/>
    <cellStyle name="Normal 4 4 3 2" xfId="351"/>
    <cellStyle name="Normal 4 4 3 2 2" xfId="2883"/>
    <cellStyle name="Normal 4 4 3 2 2 2" xfId="5614"/>
    <cellStyle name="Normal 4 4 3 2 3" xfId="3415"/>
    <cellStyle name="Normal 4 4 3 3" xfId="2882"/>
    <cellStyle name="Normal 4 4 3 3 2" xfId="5613"/>
    <cellStyle name="Normal 4 4 3 4" xfId="1245"/>
    <cellStyle name="Normal 4 4 3 4 2" xfId="4155"/>
    <cellStyle name="Normal 4 4 4" xfId="2884"/>
    <cellStyle name="Normal 4 4 4 2" xfId="5615"/>
    <cellStyle name="Normal 4 4 5" xfId="2879"/>
    <cellStyle name="Normal 4 4 5 2" xfId="5610"/>
    <cellStyle name="Normal 4 4 6" xfId="1243"/>
    <cellStyle name="Normal 4 4 6 2" xfId="4153"/>
    <cellStyle name="Normal 4 4 7" xfId="3413"/>
    <cellStyle name="Normal 4 5" xfId="352"/>
    <cellStyle name="Normal 4 5 2" xfId="353"/>
    <cellStyle name="Normal 4 5 2 2" xfId="2886"/>
    <cellStyle name="Normal 4 5 2 2 2" xfId="5617"/>
    <cellStyle name="Normal 4 5 2 3" xfId="3417"/>
    <cellStyle name="Normal 4 5 3" xfId="2885"/>
    <cellStyle name="Normal 4 5 3 2" xfId="5616"/>
    <cellStyle name="Normal 4 5 4" xfId="1246"/>
    <cellStyle name="Normal 4 5 4 2" xfId="4156"/>
    <cellStyle name="Normal 4 5 5" xfId="3416"/>
    <cellStyle name="Normal 4 6" xfId="354"/>
    <cellStyle name="Normal 4 6 2" xfId="355"/>
    <cellStyle name="Normal 4 6 2 2" xfId="2888"/>
    <cellStyle name="Normal 4 6 2 2 2" xfId="5619"/>
    <cellStyle name="Normal 4 6 2 3" xfId="3418"/>
    <cellStyle name="Normal 4 6 3" xfId="2887"/>
    <cellStyle name="Normal 4 6 3 2" xfId="5618"/>
    <cellStyle name="Normal 4 6 4" xfId="1247"/>
    <cellStyle name="Normal 4 6 4 2" xfId="4157"/>
    <cellStyle name="Normal 4 7" xfId="1248"/>
    <cellStyle name="Normal 4 7 2" xfId="2890"/>
    <cellStyle name="Normal 4 7 2 2" xfId="5621"/>
    <cellStyle name="Normal 4 7 3" xfId="2889"/>
    <cellStyle name="Normal 4 7 3 2" xfId="5620"/>
    <cellStyle name="Normal 4 7 4" xfId="4158"/>
    <cellStyle name="Normal 4 8" xfId="1249"/>
    <cellStyle name="Normal 4 8 2" xfId="2892"/>
    <cellStyle name="Normal 4 8 2 2" xfId="5623"/>
    <cellStyle name="Normal 4 8 3" xfId="2891"/>
    <cellStyle name="Normal 4 8 3 2" xfId="5622"/>
    <cellStyle name="Normal 4 8 4" xfId="4159"/>
    <cellStyle name="Normal 4 9" xfId="1250"/>
    <cellStyle name="Normal 4 9 2" xfId="2894"/>
    <cellStyle name="Normal 4 9 2 2" xfId="5625"/>
    <cellStyle name="Normal 4 9 3" xfId="2893"/>
    <cellStyle name="Normal 4 9 3 2" xfId="5624"/>
    <cellStyle name="Normal 4 9 4" xfId="4160"/>
    <cellStyle name="Normal 4_Plan1" xfId="356"/>
    <cellStyle name="Normal 40" xfId="3290"/>
    <cellStyle name="Normal 41" xfId="3292"/>
    <cellStyle name="Normal 42" xfId="3"/>
    <cellStyle name="Normal 5" xfId="357"/>
    <cellStyle name="Normal 5 10" xfId="3419"/>
    <cellStyle name="Normal 5 2" xfId="358"/>
    <cellStyle name="Normal 5 2 2" xfId="359"/>
    <cellStyle name="Normal 5 2 2 2" xfId="2897"/>
    <cellStyle name="Normal 5 2 2 2 2" xfId="5628"/>
    <cellStyle name="Normal 5 2 2 3" xfId="2896"/>
    <cellStyle name="Normal 5 2 2 3 2" xfId="5627"/>
    <cellStyle name="Normal 5 2 2 4" xfId="1252"/>
    <cellStyle name="Normal 5 2 2 4 2" xfId="4162"/>
    <cellStyle name="Normal 5 2 3" xfId="1253"/>
    <cellStyle name="Normal 5 2 3 2" xfId="2899"/>
    <cellStyle name="Normal 5 2 3 2 2" xfId="5630"/>
    <cellStyle name="Normal 5 2 3 3" xfId="2898"/>
    <cellStyle name="Normal 5 2 3 3 2" xfId="5629"/>
    <cellStyle name="Normal 5 2 3 4" xfId="4163"/>
    <cellStyle name="Normal 5 2 4" xfId="1254"/>
    <cellStyle name="Normal 5 2 4 2" xfId="2901"/>
    <cellStyle name="Normal 5 2 4 2 2" xfId="5632"/>
    <cellStyle name="Normal 5 2 4 3" xfId="2900"/>
    <cellStyle name="Normal 5 2 4 3 2" xfId="5631"/>
    <cellStyle name="Normal 5 2 4 4" xfId="4164"/>
    <cellStyle name="Normal 5 3" xfId="360"/>
    <cellStyle name="Normal 5 3 2" xfId="361"/>
    <cellStyle name="Normal 5 3 2 2" xfId="2904"/>
    <cellStyle name="Normal 5 3 2 2 2" xfId="5635"/>
    <cellStyle name="Normal 5 3 2 3" xfId="2903"/>
    <cellStyle name="Normal 5 3 2 3 2" xfId="5634"/>
    <cellStyle name="Normal 5 3 2 4" xfId="1256"/>
    <cellStyle name="Normal 5 3 2 4 2" xfId="4166"/>
    <cellStyle name="Normal 5 3 3" xfId="362"/>
    <cellStyle name="Normal 5 3 3 2" xfId="363"/>
    <cellStyle name="Normal 5 3 3 2 2" xfId="3276"/>
    <cellStyle name="Normal 5 3 3 2 2 2" xfId="5900"/>
    <cellStyle name="Normal 5 3 3 2 3" xfId="3421"/>
    <cellStyle name="Normal 5 3 3 3" xfId="2905"/>
    <cellStyle name="Normal 5 3 3 3 2" xfId="5636"/>
    <cellStyle name="Normal 5 3 4" xfId="2902"/>
    <cellStyle name="Normal 5 3 4 2" xfId="5633"/>
    <cellStyle name="Normal 5 3 5" xfId="1255"/>
    <cellStyle name="Normal 5 3 5 2" xfId="4165"/>
    <cellStyle name="Normal 5 3 6" xfId="3420"/>
    <cellStyle name="Normal 5 4" xfId="364"/>
    <cellStyle name="Normal 5 4 2" xfId="2907"/>
    <cellStyle name="Normal 5 4 2 2" xfId="5638"/>
    <cellStyle name="Normal 5 4 3" xfId="2906"/>
    <cellStyle name="Normal 5 4 3 2" xfId="5637"/>
    <cellStyle name="Normal 5 4 4" xfId="1257"/>
    <cellStyle name="Normal 5 4 4 2" xfId="4167"/>
    <cellStyle name="Normal 5 5" xfId="365"/>
    <cellStyle name="Normal 5 5 2" xfId="366"/>
    <cellStyle name="Normal 5 5 2 2" xfId="2909"/>
    <cellStyle name="Normal 5 5 2 2 2" xfId="5640"/>
    <cellStyle name="Normal 5 5 3" xfId="2908"/>
    <cellStyle name="Normal 5 5 3 2" xfId="5639"/>
    <cellStyle name="Normal 5 5 4" xfId="1258"/>
    <cellStyle name="Normal 5 5 4 2" xfId="4168"/>
    <cellStyle name="Normal 5 5 5" xfId="3422"/>
    <cellStyle name="Normal 5 6" xfId="367"/>
    <cellStyle name="Normal 5 6 2" xfId="2911"/>
    <cellStyle name="Normal 5 6 2 2" xfId="5642"/>
    <cellStyle name="Normal 5 6 3" xfId="2910"/>
    <cellStyle name="Normal 5 6 3 2" xfId="5641"/>
    <cellStyle name="Normal 5 6 4" xfId="1259"/>
    <cellStyle name="Normal 5 6 4 2" xfId="4169"/>
    <cellStyle name="Normal 5 7" xfId="368"/>
    <cellStyle name="Normal 5 7 2" xfId="2912"/>
    <cellStyle name="Normal 5 7 2 2" xfId="5643"/>
    <cellStyle name="Normal 5 7 3" xfId="3423"/>
    <cellStyle name="Normal 5 8" xfId="2895"/>
    <cellStyle name="Normal 5 8 2" xfId="5626"/>
    <cellStyle name="Normal 5 9" xfId="1251"/>
    <cellStyle name="Normal 5 9 2" xfId="4161"/>
    <cellStyle name="Normal 5_15 - CCASF_1410_Planilha_de_Medicao_152009-R3-APROVADA" xfId="2913"/>
    <cellStyle name="Normal 6" xfId="369"/>
    <cellStyle name="Normal 6 2" xfId="370"/>
    <cellStyle name="Normal 6 2 2" xfId="371"/>
    <cellStyle name="Normal 6 2 2 2" xfId="2915"/>
    <cellStyle name="Normal 6 2 2 2 2" xfId="5645"/>
    <cellStyle name="Normal 6 2 2 3" xfId="2914"/>
    <cellStyle name="Normal 6 2 2 3 2" xfId="5644"/>
    <cellStyle name="Normal 6 2 2 4" xfId="1260"/>
    <cellStyle name="Normal 6 2 2 4 2" xfId="4170"/>
    <cellStyle name="Normal 6 2 3" xfId="372"/>
    <cellStyle name="Normal 6 2 3 2" xfId="373"/>
    <cellStyle name="Normal 6 2 3 2 2" xfId="2917"/>
    <cellStyle name="Normal 6 2 3 2 2 2" xfId="5647"/>
    <cellStyle name="Normal 6 2 3 3" xfId="2916"/>
    <cellStyle name="Normal 6 2 3 3 2" xfId="5646"/>
    <cellStyle name="Normal 6 2 3 4" xfId="1261"/>
    <cellStyle name="Normal 6 2 3 4 2" xfId="4171"/>
    <cellStyle name="Normal 6 2 4" xfId="1262"/>
    <cellStyle name="Normal 6 2 4 2" xfId="2919"/>
    <cellStyle name="Normal 6 2 4 2 2" xfId="5649"/>
    <cellStyle name="Normal 6 2 4 3" xfId="2918"/>
    <cellStyle name="Normal 6 2 4 3 2" xfId="5648"/>
    <cellStyle name="Normal 6 2 4 4" xfId="4172"/>
    <cellStyle name="Normal 6 2 5" xfId="1263"/>
    <cellStyle name="Normal 6 2 5 2" xfId="2921"/>
    <cellStyle name="Normal 6 2 5 2 2" xfId="5651"/>
    <cellStyle name="Normal 6 2 5 3" xfId="2920"/>
    <cellStyle name="Normal 6 2 5 3 2" xfId="5650"/>
    <cellStyle name="Normal 6 2 5 4" xfId="4173"/>
    <cellStyle name="Normal 6 3" xfId="374"/>
    <cellStyle name="Normal 6 3 2" xfId="1265"/>
    <cellStyle name="Normal 6 3 2 2" xfId="2924"/>
    <cellStyle name="Normal 6 3 2 2 2" xfId="5654"/>
    <cellStyle name="Normal 6 3 2 3" xfId="2923"/>
    <cellStyle name="Normal 6 3 2 3 2" xfId="5653"/>
    <cellStyle name="Normal 6 3 2 4" xfId="4175"/>
    <cellStyle name="Normal 6 3 3" xfId="1266"/>
    <cellStyle name="Normal 6 3 3 2" xfId="2926"/>
    <cellStyle name="Normal 6 3 3 2 2" xfId="5656"/>
    <cellStyle name="Normal 6 3 3 3" xfId="2925"/>
    <cellStyle name="Normal 6 3 3 3 2" xfId="5655"/>
    <cellStyle name="Normal 6 3 3 4" xfId="4176"/>
    <cellStyle name="Normal 6 3 4" xfId="1267"/>
    <cellStyle name="Normal 6 3 4 2" xfId="2928"/>
    <cellStyle name="Normal 6 3 4 2 2" xfId="5658"/>
    <cellStyle name="Normal 6 3 4 3" xfId="2927"/>
    <cellStyle name="Normal 6 3 4 3 2" xfId="5657"/>
    <cellStyle name="Normal 6 3 4 4" xfId="4177"/>
    <cellStyle name="Normal 6 3 5" xfId="2929"/>
    <cellStyle name="Normal 6 3 5 2" xfId="5659"/>
    <cellStyle name="Normal 6 3 6" xfId="2922"/>
    <cellStyle name="Normal 6 3 6 2" xfId="5652"/>
    <cellStyle name="Normal 6 3 7" xfId="1264"/>
    <cellStyle name="Normal 6 3 7 2" xfId="4174"/>
    <cellStyle name="Normal 6 4" xfId="375"/>
    <cellStyle name="Normal 6 4 2" xfId="1268"/>
    <cellStyle name="Normal 6 4 3" xfId="3260"/>
    <cellStyle name="Normal 6 4 3 2" xfId="5885"/>
    <cellStyle name="Normal 6 4 4" xfId="3424"/>
    <cellStyle name="Normal 6 5" xfId="376"/>
    <cellStyle name="Normal 6 5 2" xfId="377"/>
    <cellStyle name="Normal 6 5 2 2" xfId="2931"/>
    <cellStyle name="Normal 6 5 2 2 2" xfId="5661"/>
    <cellStyle name="Normal 6 5 3" xfId="2930"/>
    <cellStyle name="Normal 6 5 3 2" xfId="5660"/>
    <cellStyle name="Normal 6 5 4" xfId="1269"/>
    <cellStyle name="Normal 6 5 4 2" xfId="4178"/>
    <cellStyle name="Normal 6 5 5" xfId="3425"/>
    <cellStyle name="Normal 6 6" xfId="1270"/>
    <cellStyle name="Normal 6 6 2" xfId="2933"/>
    <cellStyle name="Normal 6 6 2 2" xfId="5663"/>
    <cellStyle name="Normal 6 6 3" xfId="2932"/>
    <cellStyle name="Normal 6 6 3 2" xfId="5662"/>
    <cellStyle name="Normal 6 6 4" xfId="4179"/>
    <cellStyle name="Normal 6 7" xfId="1271"/>
    <cellStyle name="Normal 6 7 2" xfId="2935"/>
    <cellStyle name="Normal 6 7 2 2" xfId="5665"/>
    <cellStyle name="Normal 6 7 3" xfId="2934"/>
    <cellStyle name="Normal 6 7 3 2" xfId="5664"/>
    <cellStyle name="Normal 6 7 4" xfId="4180"/>
    <cellStyle name="Normal 6_15 - CCASF_1410_Planilha_de_Medicao_152009-R3-APROVADA" xfId="2936"/>
    <cellStyle name="Normal 7" xfId="378"/>
    <cellStyle name="Normal 7 10" xfId="3286"/>
    <cellStyle name="Normal 7 10 2" xfId="5908"/>
    <cellStyle name="Normal 7 11" xfId="3426"/>
    <cellStyle name="Normal 7 2" xfId="379"/>
    <cellStyle name="Normal 7 2 2" xfId="380"/>
    <cellStyle name="Normal 7 2 2 2" xfId="381"/>
    <cellStyle name="Normal 7 2 2 2 2" xfId="3274"/>
    <cellStyle name="Normal 7 2 2 2 2 2" xfId="5898"/>
    <cellStyle name="Normal 7 2 2 2 3" xfId="3428"/>
    <cellStyle name="Normal 7 2 2 3" xfId="2939"/>
    <cellStyle name="Normal 7 2 2 3 2" xfId="5668"/>
    <cellStyle name="Normal 7 2 3" xfId="2938"/>
    <cellStyle name="Normal 7 2 3 2" xfId="5667"/>
    <cellStyle name="Normal 7 2 4" xfId="1272"/>
    <cellStyle name="Normal 7 2 4 2" xfId="4181"/>
    <cellStyle name="Normal 7 2 5" xfId="3427"/>
    <cellStyle name="Normal 7 3" xfId="382"/>
    <cellStyle name="Normal 7 3 2" xfId="1273"/>
    <cellStyle name="Normal 7 3 3" xfId="3275"/>
    <cellStyle name="Normal 7 3 3 2" xfId="5899"/>
    <cellStyle name="Normal 7 3 4" xfId="3429"/>
    <cellStyle name="Normal 7 4" xfId="1274"/>
    <cellStyle name="Normal 7 4 2" xfId="2941"/>
    <cellStyle name="Normal 7 4 2 2" xfId="5670"/>
    <cellStyle name="Normal 7 4 3" xfId="2940"/>
    <cellStyle name="Normal 7 4 3 2" xfId="5669"/>
    <cellStyle name="Normal 7 4 4" xfId="4182"/>
    <cellStyle name="Normal 7 5" xfId="1275"/>
    <cellStyle name="Normal 7 6" xfId="2942"/>
    <cellStyle name="Normal 7 6 2" xfId="5671"/>
    <cellStyle name="Normal 7 7" xfId="2937"/>
    <cellStyle name="Normal 7 7 2" xfId="5666"/>
    <cellStyle name="Normal 7 8" xfId="496"/>
    <cellStyle name="Normal 7 8 2" xfId="3480"/>
    <cellStyle name="Normal 7 9" xfId="3283"/>
    <cellStyle name="Normal 7 9 2" xfId="5906"/>
    <cellStyle name="Normal 7_15 - CCASF_1410_Planilha_de_Medicao_152009-R3-APROVADA" xfId="2943"/>
    <cellStyle name="Normal 72 2" xfId="2944"/>
    <cellStyle name="Normal 72 2 2" xfId="5672"/>
    <cellStyle name="Normal 73 2" xfId="2945"/>
    <cellStyle name="Normal 73 2 2" xfId="5673"/>
    <cellStyle name="Normal 74 2" xfId="2946"/>
    <cellStyle name="Normal 74 2 2" xfId="5674"/>
    <cellStyle name="Normal 75 2" xfId="2947"/>
    <cellStyle name="Normal 75 2 2" xfId="5675"/>
    <cellStyle name="Normal 76 2" xfId="2948"/>
    <cellStyle name="Normal 76 2 2" xfId="5676"/>
    <cellStyle name="Normal 77 2" xfId="2949"/>
    <cellStyle name="Normal 77 2 2" xfId="5677"/>
    <cellStyle name="Normal 78 2" xfId="2950"/>
    <cellStyle name="Normal 78 2 2" xfId="5678"/>
    <cellStyle name="Normal 79 2" xfId="2951"/>
    <cellStyle name="Normal 79 2 2" xfId="5679"/>
    <cellStyle name="Normal 8" xfId="383"/>
    <cellStyle name="Normal 8 2" xfId="384"/>
    <cellStyle name="Normal 8 2 2" xfId="2952"/>
    <cellStyle name="Normal 8 2 3" xfId="3262"/>
    <cellStyle name="Normal 8 2 3 2" xfId="5886"/>
    <cellStyle name="Normal 8 2 4" xfId="3430"/>
    <cellStyle name="Normal 8 3" xfId="385"/>
    <cellStyle name="Normal 8 3 2" xfId="386"/>
    <cellStyle name="Normal 8 3 3" xfId="3273"/>
    <cellStyle name="Normal 8 3 3 2" xfId="5897"/>
    <cellStyle name="Normal 8 3 4" xfId="3431"/>
    <cellStyle name="Normal 8_15 - CCASF_1410_Planilha_de_Medicao_152009-R0-mod8" xfId="2953"/>
    <cellStyle name="Normal 80 2" xfId="2954"/>
    <cellStyle name="Normal 80 2 2" xfId="5680"/>
    <cellStyle name="Normal 81 2" xfId="2955"/>
    <cellStyle name="Normal 81 2 2" xfId="5681"/>
    <cellStyle name="Normal 82 2" xfId="2956"/>
    <cellStyle name="Normal 82 2 2" xfId="5682"/>
    <cellStyle name="Normal 83 2" xfId="2957"/>
    <cellStyle name="Normal 83 2 2" xfId="5683"/>
    <cellStyle name="Normal 84 2" xfId="2958"/>
    <cellStyle name="Normal 84 2 2" xfId="5684"/>
    <cellStyle name="Normal 85 2" xfId="2959"/>
    <cellStyle name="Normal 85 2 2" xfId="5685"/>
    <cellStyle name="Normal 86" xfId="2960"/>
    <cellStyle name="Normal 86 2" xfId="2961"/>
    <cellStyle name="Normal 86 2 2" xfId="5687"/>
    <cellStyle name="Normal 86 3" xfId="5686"/>
    <cellStyle name="Normal 87 2" xfId="2962"/>
    <cellStyle name="Normal 87 2 2" xfId="5688"/>
    <cellStyle name="Normal 88 2" xfId="2963"/>
    <cellStyle name="Normal 88 2 2" xfId="5689"/>
    <cellStyle name="Normal 89" xfId="2964"/>
    <cellStyle name="Normal 89 2" xfId="2965"/>
    <cellStyle name="Normal 89 2 2" xfId="5691"/>
    <cellStyle name="Normal 89 3" xfId="5690"/>
    <cellStyle name="Normal 9" xfId="387"/>
    <cellStyle name="Normal 9 10" xfId="2967"/>
    <cellStyle name="Normal 9 11" xfId="2968"/>
    <cellStyle name="Normal 9 12" xfId="2966"/>
    <cellStyle name="Normal 9 12 2" xfId="5692"/>
    <cellStyle name="Normal 9 13" xfId="1276"/>
    <cellStyle name="Normal 9 13 2" xfId="4183"/>
    <cellStyle name="Normal 9 14" xfId="3432"/>
    <cellStyle name="Normal 9 2" xfId="388"/>
    <cellStyle name="Normal 9 2 2" xfId="389"/>
    <cellStyle name="Normal 9 2 2 2" xfId="390"/>
    <cellStyle name="Normal 9 2 2 2 2" xfId="3271"/>
    <cellStyle name="Normal 9 2 2 2 2 2" xfId="5895"/>
    <cellStyle name="Normal 9 2 2 2 3" xfId="3434"/>
    <cellStyle name="Normal 9 2 2 3" xfId="2970"/>
    <cellStyle name="Normal 9 2 2 3 2" xfId="5694"/>
    <cellStyle name="Normal 9 2 3" xfId="2969"/>
    <cellStyle name="Normal 9 2 3 2" xfId="5693"/>
    <cellStyle name="Normal 9 2 4" xfId="1277"/>
    <cellStyle name="Normal 9 2 4 2" xfId="4184"/>
    <cellStyle name="Normal 9 2 5" xfId="3433"/>
    <cellStyle name="Normal 9 3" xfId="391"/>
    <cellStyle name="Normal 9 3 2" xfId="392"/>
    <cellStyle name="Normal 9 3 2 2" xfId="3272"/>
    <cellStyle name="Normal 9 3 2 2 2" xfId="5896"/>
    <cellStyle name="Normal 9 3 2 3" xfId="3435"/>
    <cellStyle name="Normal 9 4" xfId="1278"/>
    <cellStyle name="Normal 9 4 2" xfId="2972"/>
    <cellStyle name="Normal 9 4 2 2" xfId="5696"/>
    <cellStyle name="Normal 9 4 3" xfId="2971"/>
    <cellStyle name="Normal 9 4 3 2" xfId="5695"/>
    <cellStyle name="Normal 9 4 4" xfId="4185"/>
    <cellStyle name="Normal 9 5" xfId="2973"/>
    <cellStyle name="Normal 9 6" xfId="2974"/>
    <cellStyle name="Normal 9 7" xfId="2975"/>
    <cellStyle name="Normal 9 8" xfId="2976"/>
    <cellStyle name="Normal 9 8 2" xfId="2977"/>
    <cellStyle name="Normal 9 8 3" xfId="2978"/>
    <cellStyle name="Normal 9 8 4" xfId="2979"/>
    <cellStyle name="Normal 9 9" xfId="2980"/>
    <cellStyle name="Normal 90 2" xfId="2981"/>
    <cellStyle name="Normal 90 2 2" xfId="5697"/>
    <cellStyle name="Normal 91 2" xfId="2982"/>
    <cellStyle name="Normal 91 2 2" xfId="5698"/>
    <cellStyle name="Normal 92 2" xfId="2983"/>
    <cellStyle name="Normal 92 2 2" xfId="5699"/>
    <cellStyle name="Normal 93 2" xfId="2984"/>
    <cellStyle name="Normal 93 2 2" xfId="5700"/>
    <cellStyle name="Normal 94" xfId="2985"/>
    <cellStyle name="Normal 94 2" xfId="2986"/>
    <cellStyle name="Normal 94 2 2" xfId="5702"/>
    <cellStyle name="Normal 94 3" xfId="5701"/>
    <cellStyle name="Normal 95 2" xfId="2987"/>
    <cellStyle name="Normal 95 2 2" xfId="5703"/>
    <cellStyle name="Normal 96 2" xfId="2988"/>
    <cellStyle name="Normal 96 2 2" xfId="5704"/>
    <cellStyle name="Normal 97 2" xfId="2989"/>
    <cellStyle name="Normal 97 2 2" xfId="5705"/>
    <cellStyle name="Normal 98 2" xfId="2990"/>
    <cellStyle name="Normal 98 2 2" xfId="5706"/>
    <cellStyle name="Normal 99 2" xfId="2991"/>
    <cellStyle name="Normal 99 2 2" xfId="5707"/>
    <cellStyle name="Nota 2" xfId="393"/>
    <cellStyle name="Nota 2 10" xfId="3436"/>
    <cellStyle name="Nota 2 2" xfId="394"/>
    <cellStyle name="Nota 2 2 2" xfId="395"/>
    <cellStyle name="Nota 2 2 2 2" xfId="396"/>
    <cellStyle name="Nota 2 2 2 2 2" xfId="2995"/>
    <cellStyle name="Nota 2 2 2 2 2 2" xfId="5711"/>
    <cellStyle name="Nota 2 2 2 2 3" xfId="3438"/>
    <cellStyle name="Nota 2 2 2 3" xfId="2994"/>
    <cellStyle name="Nota 2 2 2 3 2" xfId="5710"/>
    <cellStyle name="Nota 2 2 2 4" xfId="1281"/>
    <cellStyle name="Nota 2 2 2 4 2" xfId="4188"/>
    <cellStyle name="Nota 2 2 3" xfId="1282"/>
    <cellStyle name="Nota 2 2 3 2" xfId="2997"/>
    <cellStyle name="Nota 2 2 3 2 2" xfId="5713"/>
    <cellStyle name="Nota 2 2 3 3" xfId="2996"/>
    <cellStyle name="Nota 2 2 3 3 2" xfId="5712"/>
    <cellStyle name="Nota 2 2 3 4" xfId="4189"/>
    <cellStyle name="Nota 2 2 4" xfId="1283"/>
    <cellStyle name="Nota 2 2 4 2" xfId="2999"/>
    <cellStyle name="Nota 2 2 4 2 2" xfId="5715"/>
    <cellStyle name="Nota 2 2 4 3" xfId="2998"/>
    <cellStyle name="Nota 2 2 4 3 2" xfId="5714"/>
    <cellStyle name="Nota 2 2 4 4" xfId="4190"/>
    <cellStyle name="Nota 2 2 5" xfId="1284"/>
    <cellStyle name="Nota 2 2 5 2" xfId="3001"/>
    <cellStyle name="Nota 2 2 5 2 2" xfId="5717"/>
    <cellStyle name="Nota 2 2 5 3" xfId="3000"/>
    <cellStyle name="Nota 2 2 5 3 2" xfId="5716"/>
    <cellStyle name="Nota 2 2 5 4" xfId="4191"/>
    <cellStyle name="Nota 2 2 6" xfId="3002"/>
    <cellStyle name="Nota 2 2 6 2" xfId="5718"/>
    <cellStyle name="Nota 2 2 7" xfId="2993"/>
    <cellStyle name="Nota 2 2 7 2" xfId="5709"/>
    <cellStyle name="Nota 2 2 8" xfId="1280"/>
    <cellStyle name="Nota 2 2 8 2" xfId="4187"/>
    <cellStyle name="Nota 2 2 9" xfId="3437"/>
    <cellStyle name="Nota 2 3" xfId="397"/>
    <cellStyle name="Nota 2 3 2" xfId="398"/>
    <cellStyle name="Nota 2 3 2 2" xfId="3004"/>
    <cellStyle name="Nota 2 3 2 2 2" xfId="5720"/>
    <cellStyle name="Nota 2 3 2 3" xfId="3439"/>
    <cellStyle name="Nota 2 3 3" xfId="3003"/>
    <cellStyle name="Nota 2 3 3 2" xfId="5719"/>
    <cellStyle name="Nota 2 3 4" xfId="1285"/>
    <cellStyle name="Nota 2 3 4 2" xfId="4192"/>
    <cellStyle name="Nota 2 4" xfId="1286"/>
    <cellStyle name="Nota 2 4 2" xfId="3006"/>
    <cellStyle name="Nota 2 4 2 2" xfId="5722"/>
    <cellStyle name="Nota 2 4 3" xfId="3005"/>
    <cellStyle name="Nota 2 4 3 2" xfId="5721"/>
    <cellStyle name="Nota 2 4 4" xfId="4193"/>
    <cellStyle name="Nota 2 5" xfId="1287"/>
    <cellStyle name="Nota 2 5 2" xfId="3008"/>
    <cellStyle name="Nota 2 5 2 2" xfId="5724"/>
    <cellStyle name="Nota 2 5 3" xfId="3007"/>
    <cellStyle name="Nota 2 5 3 2" xfId="5723"/>
    <cellStyle name="Nota 2 5 4" xfId="4194"/>
    <cellStyle name="Nota 2 6" xfId="1288"/>
    <cellStyle name="Nota 2 6 2" xfId="3010"/>
    <cellStyle name="Nota 2 6 2 2" xfId="5726"/>
    <cellStyle name="Nota 2 6 3" xfId="3009"/>
    <cellStyle name="Nota 2 6 3 2" xfId="5725"/>
    <cellStyle name="Nota 2 6 4" xfId="4195"/>
    <cellStyle name="Nota 2 7" xfId="3011"/>
    <cellStyle name="Nota 2 7 2" xfId="5727"/>
    <cellStyle name="Nota 2 8" xfId="2992"/>
    <cellStyle name="Nota 2 8 2" xfId="5708"/>
    <cellStyle name="Nota 2 9" xfId="1279"/>
    <cellStyle name="Nota 2 9 2" xfId="4186"/>
    <cellStyle name="Nota 3" xfId="399"/>
    <cellStyle name="Nota 3 2" xfId="400"/>
    <cellStyle name="Nota 3 2 2" xfId="1291"/>
    <cellStyle name="Nota 3 2 2 2" xfId="3015"/>
    <cellStyle name="Nota 3 2 2 2 2" xfId="5731"/>
    <cellStyle name="Nota 3 2 2 3" xfId="3014"/>
    <cellStyle name="Nota 3 2 2 3 2" xfId="5730"/>
    <cellStyle name="Nota 3 2 2 4" xfId="4198"/>
    <cellStyle name="Nota 3 2 3" xfId="1292"/>
    <cellStyle name="Nota 3 2 3 2" xfId="3017"/>
    <cellStyle name="Nota 3 2 3 2 2" xfId="5733"/>
    <cellStyle name="Nota 3 2 3 3" xfId="3016"/>
    <cellStyle name="Nota 3 2 3 3 2" xfId="5732"/>
    <cellStyle name="Nota 3 2 3 4" xfId="4199"/>
    <cellStyle name="Nota 3 2 4" xfId="1293"/>
    <cellStyle name="Nota 3 2 4 2" xfId="3019"/>
    <cellStyle name="Nota 3 2 4 2 2" xfId="5735"/>
    <cellStyle name="Nota 3 2 4 3" xfId="3018"/>
    <cellStyle name="Nota 3 2 4 3 2" xfId="5734"/>
    <cellStyle name="Nota 3 2 4 4" xfId="4200"/>
    <cellStyle name="Nota 3 2 5" xfId="3020"/>
    <cellStyle name="Nota 3 2 5 2" xfId="5736"/>
    <cellStyle name="Nota 3 2 6" xfId="3013"/>
    <cellStyle name="Nota 3 2 6 2" xfId="5729"/>
    <cellStyle name="Nota 3 2 7" xfId="1290"/>
    <cellStyle name="Nota 3 2 7 2" xfId="4197"/>
    <cellStyle name="Nota 3 3" xfId="1294"/>
    <cellStyle name="Nota 3 3 2" xfId="3022"/>
    <cellStyle name="Nota 3 3 2 2" xfId="5738"/>
    <cellStyle name="Nota 3 3 3" xfId="3021"/>
    <cellStyle name="Nota 3 3 3 2" xfId="5737"/>
    <cellStyle name="Nota 3 3 4" xfId="4201"/>
    <cellStyle name="Nota 3 4" xfId="1295"/>
    <cellStyle name="Nota 3 4 2" xfId="3024"/>
    <cellStyle name="Nota 3 4 2 2" xfId="5740"/>
    <cellStyle name="Nota 3 4 3" xfId="3023"/>
    <cellStyle name="Nota 3 4 3 2" xfId="5739"/>
    <cellStyle name="Nota 3 4 4" xfId="4202"/>
    <cellStyle name="Nota 3 5" xfId="1296"/>
    <cellStyle name="Nota 3 5 2" xfId="3026"/>
    <cellStyle name="Nota 3 5 2 2" xfId="5742"/>
    <cellStyle name="Nota 3 5 3" xfId="3025"/>
    <cellStyle name="Nota 3 5 3 2" xfId="5741"/>
    <cellStyle name="Nota 3 5 4" xfId="4203"/>
    <cellStyle name="Nota 3 6" xfId="3027"/>
    <cellStyle name="Nota 3 6 2" xfId="5743"/>
    <cellStyle name="Nota 3 7" xfId="3012"/>
    <cellStyle name="Nota 3 7 2" xfId="5728"/>
    <cellStyle name="Nota 3 8" xfId="1289"/>
    <cellStyle name="Nota 3 8 2" xfId="4196"/>
    <cellStyle name="Nota 4" xfId="1297"/>
    <cellStyle name="Nota 4 2" xfId="1298"/>
    <cellStyle name="Nota 4 2 2" xfId="1299"/>
    <cellStyle name="Nota 4 2 2 2" xfId="3031"/>
    <cellStyle name="Nota 4 2 2 2 2" xfId="5747"/>
    <cellStyle name="Nota 4 2 2 3" xfId="3030"/>
    <cellStyle name="Nota 4 2 2 3 2" xfId="5746"/>
    <cellStyle name="Nota 4 2 2 4" xfId="4206"/>
    <cellStyle name="Nota 4 2 3" xfId="1300"/>
    <cellStyle name="Nota 4 2 3 2" xfId="3033"/>
    <cellStyle name="Nota 4 2 3 2 2" xfId="5749"/>
    <cellStyle name="Nota 4 2 3 3" xfId="3032"/>
    <cellStyle name="Nota 4 2 3 3 2" xfId="5748"/>
    <cellStyle name="Nota 4 2 3 4" xfId="4207"/>
    <cellStyle name="Nota 4 2 4" xfId="1301"/>
    <cellStyle name="Nota 4 2 4 2" xfId="3035"/>
    <cellStyle name="Nota 4 2 4 2 2" xfId="5751"/>
    <cellStyle name="Nota 4 2 4 3" xfId="3034"/>
    <cellStyle name="Nota 4 2 4 3 2" xfId="5750"/>
    <cellStyle name="Nota 4 2 4 4" xfId="4208"/>
    <cellStyle name="Nota 4 2 5" xfId="3036"/>
    <cellStyle name="Nota 4 2 5 2" xfId="5752"/>
    <cellStyle name="Nota 4 2 6" xfId="3029"/>
    <cellStyle name="Nota 4 2 6 2" xfId="5745"/>
    <cellStyle name="Nota 4 2 7" xfId="4205"/>
    <cellStyle name="Nota 4 3" xfId="1302"/>
    <cellStyle name="Nota 4 3 2" xfId="3038"/>
    <cellStyle name="Nota 4 3 2 2" xfId="5754"/>
    <cellStyle name="Nota 4 3 3" xfId="3037"/>
    <cellStyle name="Nota 4 3 3 2" xfId="5753"/>
    <cellStyle name="Nota 4 3 4" xfId="4209"/>
    <cellStyle name="Nota 4 4" xfId="1303"/>
    <cellStyle name="Nota 4 4 2" xfId="3040"/>
    <cellStyle name="Nota 4 4 2 2" xfId="5756"/>
    <cellStyle name="Nota 4 4 3" xfId="3039"/>
    <cellStyle name="Nota 4 4 3 2" xfId="5755"/>
    <cellStyle name="Nota 4 4 4" xfId="4210"/>
    <cellStyle name="Nota 4 5" xfId="1304"/>
    <cellStyle name="Nota 4 5 2" xfId="3042"/>
    <cellStyle name="Nota 4 5 2 2" xfId="5758"/>
    <cellStyle name="Nota 4 5 3" xfId="3041"/>
    <cellStyle name="Nota 4 5 3 2" xfId="5757"/>
    <cellStyle name="Nota 4 5 4" xfId="4211"/>
    <cellStyle name="Nota 4 6" xfId="3043"/>
    <cellStyle name="Nota 4 6 2" xfId="5759"/>
    <cellStyle name="Nota 4 7" xfId="3028"/>
    <cellStyle name="Nota 4 7 2" xfId="5744"/>
    <cellStyle name="Nota 4 8" xfId="4204"/>
    <cellStyle name="Nota 5" xfId="1305"/>
    <cellStyle name="Nota 5 2" xfId="1306"/>
    <cellStyle name="Nota 5 2 2" xfId="1307"/>
    <cellStyle name="Nota 5 2 2 2" xfId="3047"/>
    <cellStyle name="Nota 5 2 2 2 2" xfId="5763"/>
    <cellStyle name="Nota 5 2 2 3" xfId="3046"/>
    <cellStyle name="Nota 5 2 2 3 2" xfId="5762"/>
    <cellStyle name="Nota 5 2 2 4" xfId="4214"/>
    <cellStyle name="Nota 5 2 3" xfId="1308"/>
    <cellStyle name="Nota 5 2 3 2" xfId="3049"/>
    <cellStyle name="Nota 5 2 3 2 2" xfId="5765"/>
    <cellStyle name="Nota 5 2 3 3" xfId="3048"/>
    <cellStyle name="Nota 5 2 3 3 2" xfId="5764"/>
    <cellStyle name="Nota 5 2 3 4" xfId="4215"/>
    <cellStyle name="Nota 5 2 4" xfId="1309"/>
    <cellStyle name="Nota 5 2 4 2" xfId="3051"/>
    <cellStyle name="Nota 5 2 4 2 2" xfId="5767"/>
    <cellStyle name="Nota 5 2 4 3" xfId="3050"/>
    <cellStyle name="Nota 5 2 4 3 2" xfId="5766"/>
    <cellStyle name="Nota 5 2 4 4" xfId="4216"/>
    <cellStyle name="Nota 5 2 5" xfId="3052"/>
    <cellStyle name="Nota 5 2 5 2" xfId="5768"/>
    <cellStyle name="Nota 5 2 6" xfId="3045"/>
    <cellStyle name="Nota 5 2 6 2" xfId="5761"/>
    <cellStyle name="Nota 5 2 7" xfId="4213"/>
    <cellStyle name="Nota 5 3" xfId="1310"/>
    <cellStyle name="Nota 5 3 2" xfId="3054"/>
    <cellStyle name="Nota 5 3 2 2" xfId="5770"/>
    <cellStyle name="Nota 5 3 3" xfId="3053"/>
    <cellStyle name="Nota 5 3 3 2" xfId="5769"/>
    <cellStyle name="Nota 5 3 4" xfId="4217"/>
    <cellStyle name="Nota 5 4" xfId="1311"/>
    <cellStyle name="Nota 5 4 2" xfId="3056"/>
    <cellStyle name="Nota 5 4 2 2" xfId="5772"/>
    <cellStyle name="Nota 5 4 3" xfId="3055"/>
    <cellStyle name="Nota 5 4 3 2" xfId="5771"/>
    <cellStyle name="Nota 5 4 4" xfId="4218"/>
    <cellStyle name="Nota 5 5" xfId="1312"/>
    <cellStyle name="Nota 5 5 2" xfId="3058"/>
    <cellStyle name="Nota 5 5 2 2" xfId="5774"/>
    <cellStyle name="Nota 5 5 3" xfId="3057"/>
    <cellStyle name="Nota 5 5 3 2" xfId="5773"/>
    <cellStyle name="Nota 5 5 4" xfId="4219"/>
    <cellStyle name="Nota 5 6" xfId="3059"/>
    <cellStyle name="Nota 5 6 2" xfId="5775"/>
    <cellStyle name="Nota 5 7" xfId="3044"/>
    <cellStyle name="Nota 5 7 2" xfId="5760"/>
    <cellStyle name="Nota 5 8" xfId="4212"/>
    <cellStyle name="Nota 6" xfId="1313"/>
    <cellStyle name="Nota 6 2" xfId="1314"/>
    <cellStyle name="Nota 6 2 2" xfId="1315"/>
    <cellStyle name="Nota 6 2 2 2" xfId="3063"/>
    <cellStyle name="Nota 6 2 2 2 2" xfId="5779"/>
    <cellStyle name="Nota 6 2 2 3" xfId="3062"/>
    <cellStyle name="Nota 6 2 2 3 2" xfId="5778"/>
    <cellStyle name="Nota 6 2 2 4" xfId="4222"/>
    <cellStyle name="Nota 6 2 3" xfId="1316"/>
    <cellStyle name="Nota 6 2 3 2" xfId="3065"/>
    <cellStyle name="Nota 6 2 3 2 2" xfId="5781"/>
    <cellStyle name="Nota 6 2 3 3" xfId="3064"/>
    <cellStyle name="Nota 6 2 3 3 2" xfId="5780"/>
    <cellStyle name="Nota 6 2 3 4" xfId="4223"/>
    <cellStyle name="Nota 6 2 4" xfId="1317"/>
    <cellStyle name="Nota 6 2 4 2" xfId="3067"/>
    <cellStyle name="Nota 6 2 4 2 2" xfId="5783"/>
    <cellStyle name="Nota 6 2 4 3" xfId="3066"/>
    <cellStyle name="Nota 6 2 4 3 2" xfId="5782"/>
    <cellStyle name="Nota 6 2 4 4" xfId="4224"/>
    <cellStyle name="Nota 6 2 5" xfId="3068"/>
    <cellStyle name="Nota 6 2 5 2" xfId="5784"/>
    <cellStyle name="Nota 6 2 6" xfId="3061"/>
    <cellStyle name="Nota 6 2 6 2" xfId="5777"/>
    <cellStyle name="Nota 6 2 7" xfId="4221"/>
    <cellStyle name="Nota 6 3" xfId="1318"/>
    <cellStyle name="Nota 6 3 2" xfId="3070"/>
    <cellStyle name="Nota 6 3 2 2" xfId="5786"/>
    <cellStyle name="Nota 6 3 3" xfId="3069"/>
    <cellStyle name="Nota 6 3 3 2" xfId="5785"/>
    <cellStyle name="Nota 6 3 4" xfId="4225"/>
    <cellStyle name="Nota 6 4" xfId="1319"/>
    <cellStyle name="Nota 6 4 2" xfId="3072"/>
    <cellStyle name="Nota 6 4 2 2" xfId="5788"/>
    <cellStyle name="Nota 6 4 3" xfId="3071"/>
    <cellStyle name="Nota 6 4 3 2" xfId="5787"/>
    <cellStyle name="Nota 6 4 4" xfId="4226"/>
    <cellStyle name="Nota 6 5" xfId="1320"/>
    <cellStyle name="Nota 6 5 2" xfId="3074"/>
    <cellStyle name="Nota 6 5 2 2" xfId="5790"/>
    <cellStyle name="Nota 6 5 3" xfId="3073"/>
    <cellStyle name="Nota 6 5 3 2" xfId="5789"/>
    <cellStyle name="Nota 6 5 4" xfId="4227"/>
    <cellStyle name="Nota 6 6" xfId="3075"/>
    <cellStyle name="Nota 6 6 2" xfId="5791"/>
    <cellStyle name="Nota 6 7" xfId="3060"/>
    <cellStyle name="Nota 6 7 2" xfId="5776"/>
    <cellStyle name="Nota 6 8" xfId="4220"/>
    <cellStyle name="Nota 7" xfId="1321"/>
    <cellStyle name="Nota 7 2" xfId="1322"/>
    <cellStyle name="Nota 7 2 2" xfId="3078"/>
    <cellStyle name="Nota 7 2 2 2" xfId="5794"/>
    <cellStyle name="Nota 7 2 3" xfId="3077"/>
    <cellStyle name="Nota 7 2 3 2" xfId="5793"/>
    <cellStyle name="Nota 7 2 4" xfId="4229"/>
    <cellStyle name="Nota 7 3" xfId="1323"/>
    <cellStyle name="Nota 7 3 2" xfId="3080"/>
    <cellStyle name="Nota 7 3 2 2" xfId="5796"/>
    <cellStyle name="Nota 7 3 3" xfId="3079"/>
    <cellStyle name="Nota 7 3 3 2" xfId="5795"/>
    <cellStyle name="Nota 7 3 4" xfId="4230"/>
    <cellStyle name="Nota 7 4" xfId="1324"/>
    <cellStyle name="Nota 7 4 2" xfId="3082"/>
    <cellStyle name="Nota 7 4 2 2" xfId="5798"/>
    <cellStyle name="Nota 7 4 3" xfId="3081"/>
    <cellStyle name="Nota 7 4 3 2" xfId="5797"/>
    <cellStyle name="Nota 7 4 4" xfId="4231"/>
    <cellStyle name="Nota 7 5" xfId="3083"/>
    <cellStyle name="Nota 7 5 2" xfId="5799"/>
    <cellStyle name="Nota 7 6" xfId="3076"/>
    <cellStyle name="Nota 7 6 2" xfId="5792"/>
    <cellStyle name="Nota 7 7" xfId="4228"/>
    <cellStyle name="Nota 8" xfId="1325"/>
    <cellStyle name="Note" xfId="401"/>
    <cellStyle name="Note 2" xfId="402"/>
    <cellStyle name="Output" xfId="403"/>
    <cellStyle name="Output 2" xfId="404"/>
    <cellStyle name="Percen - Estilo2" xfId="3084"/>
    <cellStyle name="Percent" xfId="1326"/>
    <cellStyle name="Percentual" xfId="1327"/>
    <cellStyle name="planilhas" xfId="1328"/>
    <cellStyle name="Ponto" xfId="1329"/>
    <cellStyle name="Ponto 2" xfId="1330"/>
    <cellStyle name="Ponto 3" xfId="1331"/>
    <cellStyle name="Ponto 4" xfId="1332"/>
    <cellStyle name="Ponto 5" xfId="1333"/>
    <cellStyle name="Porcentagem 10" xfId="405"/>
    <cellStyle name="Porcentagem 2" xfId="406"/>
    <cellStyle name="Porcentagem 2 2" xfId="407"/>
    <cellStyle name="Porcentagem 2 2 2" xfId="408"/>
    <cellStyle name="Porcentagem 2 2 2 2" xfId="409"/>
    <cellStyle name="Porcentagem 2 2 2 2 2" xfId="3085"/>
    <cellStyle name="Porcentagem 2 2 2 3" xfId="1334"/>
    <cellStyle name="Porcentagem 2 2 3" xfId="1335"/>
    <cellStyle name="Porcentagem 2 2 3 2" xfId="3087"/>
    <cellStyle name="Porcentagem 2 2 3 2 2" xfId="5801"/>
    <cellStyle name="Porcentagem 2 2 3 3" xfId="3086"/>
    <cellStyle name="Porcentagem 2 2 3 3 2" xfId="5800"/>
    <cellStyle name="Porcentagem 2 2 3 4" xfId="4232"/>
    <cellStyle name="Porcentagem 2 2 4" xfId="1336"/>
    <cellStyle name="Porcentagem 2 2 4 2" xfId="3088"/>
    <cellStyle name="Porcentagem 2 3" xfId="410"/>
    <cellStyle name="Porcentagem 2 3 2" xfId="411"/>
    <cellStyle name="Porcentagem 2 3 2 2" xfId="3091"/>
    <cellStyle name="Porcentagem 2 3 2 2 2" xfId="5804"/>
    <cellStyle name="Porcentagem 2 3 2 3" xfId="3090"/>
    <cellStyle name="Porcentagem 2 3 2 3 2" xfId="5803"/>
    <cellStyle name="Porcentagem 2 3 2 4" xfId="1338"/>
    <cellStyle name="Porcentagem 2 3 2 4 2" xfId="4234"/>
    <cellStyle name="Porcentagem 2 3 2 5" xfId="3441"/>
    <cellStyle name="Porcentagem 2 3 3" xfId="412"/>
    <cellStyle name="Porcentagem 2 3 3 2" xfId="413"/>
    <cellStyle name="Porcentagem 2 3 3 2 2" xfId="3269"/>
    <cellStyle name="Porcentagem 2 3 3 2 2 2" xfId="5893"/>
    <cellStyle name="Porcentagem 2 3 3 2 3" xfId="3442"/>
    <cellStyle name="Porcentagem 2 3 4" xfId="1339"/>
    <cellStyle name="Porcentagem 2 3 4 2" xfId="3093"/>
    <cellStyle name="Porcentagem 2 3 4 2 2" xfId="5806"/>
    <cellStyle name="Porcentagem 2 3 4 3" xfId="3092"/>
    <cellStyle name="Porcentagem 2 3 4 3 2" xfId="5805"/>
    <cellStyle name="Porcentagem 2 3 4 4" xfId="4235"/>
    <cellStyle name="Porcentagem 2 3 5" xfId="3094"/>
    <cellStyle name="Porcentagem 2 3 6" xfId="3089"/>
    <cellStyle name="Porcentagem 2 3 6 2" xfId="5802"/>
    <cellStyle name="Porcentagem 2 3 7" xfId="1337"/>
    <cellStyle name="Porcentagem 2 3 7 2" xfId="4233"/>
    <cellStyle name="Porcentagem 2 3 8" xfId="3440"/>
    <cellStyle name="Porcentagem 2 4" xfId="414"/>
    <cellStyle name="Porcentagem 2 4 2" xfId="1340"/>
    <cellStyle name="Porcentagem 2 4 3" xfId="3270"/>
    <cellStyle name="Porcentagem 2 4 3 2" xfId="5894"/>
    <cellStyle name="Porcentagem 2 4 4" xfId="3443"/>
    <cellStyle name="Porcentagem 2 5" xfId="415"/>
    <cellStyle name="Porcentagem 2 5 2" xfId="3096"/>
    <cellStyle name="Porcentagem 2 5 3" xfId="3095"/>
    <cellStyle name="Porcentagem 2 5 4" xfId="3259"/>
    <cellStyle name="Porcentagem 2 5 4 2" xfId="5884"/>
    <cellStyle name="Porcentagem 2 5 5" xfId="3444"/>
    <cellStyle name="Porcentagem 2 6" xfId="416"/>
    <cellStyle name="Porcentagem 2_Planilha Paecará - COTAÇÃO" xfId="3097"/>
    <cellStyle name="Porcentagem 3" xfId="417"/>
    <cellStyle name="Porcentagem 3 2" xfId="418"/>
    <cellStyle name="Porcentagem 3 2 2" xfId="3098"/>
    <cellStyle name="Porcentagem 3 2 3" xfId="1341"/>
    <cellStyle name="Porcentagem 3 3" xfId="419"/>
    <cellStyle name="Porcentagem 3 3 2" xfId="3100"/>
    <cellStyle name="Porcentagem 3 3 2 2" xfId="5808"/>
    <cellStyle name="Porcentagem 3 3 3" xfId="3099"/>
    <cellStyle name="Porcentagem 3 3 3 2" xfId="5807"/>
    <cellStyle name="Porcentagem 3 3 4" xfId="1342"/>
    <cellStyle name="Porcentagem 3 3 4 2" xfId="4236"/>
    <cellStyle name="Porcentagem 3 4" xfId="420"/>
    <cellStyle name="Porcentagem 4" xfId="421"/>
    <cellStyle name="Porcentagem 4 10" xfId="3101"/>
    <cellStyle name="Porcentagem 4 11" xfId="3102"/>
    <cellStyle name="Porcentagem 4 12" xfId="3103"/>
    <cellStyle name="Porcentagem 4 2" xfId="422"/>
    <cellStyle name="Porcentagem 4 2 2" xfId="423"/>
    <cellStyle name="Porcentagem 4 2 3" xfId="1343"/>
    <cellStyle name="Porcentagem 4 2 4" xfId="3268"/>
    <cellStyle name="Porcentagem 4 2 4 2" xfId="5892"/>
    <cellStyle name="Porcentagem 4 2 5" xfId="3445"/>
    <cellStyle name="Porcentagem 4 3" xfId="1344"/>
    <cellStyle name="Porcentagem 4 4" xfId="1345"/>
    <cellStyle name="Porcentagem 4 5" xfId="3104"/>
    <cellStyle name="Porcentagem 4 6" xfId="3105"/>
    <cellStyle name="Porcentagem 4 7" xfId="3106"/>
    <cellStyle name="Porcentagem 4 8" xfId="3107"/>
    <cellStyle name="Porcentagem 4 9" xfId="3108"/>
    <cellStyle name="Porcentagem 5" xfId="424"/>
    <cellStyle name="Porcentagem 5 10" xfId="3109"/>
    <cellStyle name="Porcentagem 5 11" xfId="3110"/>
    <cellStyle name="Porcentagem 5 12" xfId="3111"/>
    <cellStyle name="Porcentagem 5 13" xfId="3112"/>
    <cellStyle name="Porcentagem 5 14" xfId="1346"/>
    <cellStyle name="Porcentagem 5 2" xfId="425"/>
    <cellStyle name="Porcentagem 5 2 2" xfId="3114"/>
    <cellStyle name="Porcentagem 5 2 3" xfId="3113"/>
    <cellStyle name="Porcentagem 5 3" xfId="3115"/>
    <cellStyle name="Porcentagem 5 4" xfId="3116"/>
    <cellStyle name="Porcentagem 5 5" xfId="3117"/>
    <cellStyle name="Porcentagem 5 6" xfId="3118"/>
    <cellStyle name="Porcentagem 5 7" xfId="3119"/>
    <cellStyle name="Porcentagem 5 8" xfId="3120"/>
    <cellStyle name="Porcentagem 5 9" xfId="3121"/>
    <cellStyle name="Porcentagem 6" xfId="426"/>
    <cellStyle name="Porcentagem 6 2" xfId="3122"/>
    <cellStyle name="Porcentagem 6 2 2" xfId="5809"/>
    <cellStyle name="Porcentagem 6 3" xfId="1347"/>
    <cellStyle name="Porcentagem 7" xfId="498"/>
    <cellStyle name="Porcentagem 7 2" xfId="3123"/>
    <cellStyle name="Porcentagem 7 2 2" xfId="5810"/>
    <cellStyle name="Porcentagem 8" xfId="3124"/>
    <cellStyle name="Porcentagem 8 2" xfId="3125"/>
    <cellStyle name="Porcentagem 8 3" xfId="5811"/>
    <cellStyle name="Porcentagem 9" xfId="3126"/>
    <cellStyle name="Porcentagem 9 2" xfId="5812"/>
    <cellStyle name="Result" xfId="3127"/>
    <cellStyle name="Result2" xfId="3128"/>
    <cellStyle name="Saída 2" xfId="427"/>
    <cellStyle name="Saída 2 2" xfId="428"/>
    <cellStyle name="Saída 2 2 2" xfId="429"/>
    <cellStyle name="Saída 2 3" xfId="1348"/>
    <cellStyle name="Saída 3" xfId="3129"/>
    <cellStyle name="Separador de milhares [0] 2" xfId="3130"/>
    <cellStyle name="Separador de milhares [0] 2 2" xfId="5813"/>
    <cellStyle name="Separador de milhares [0] 2 2 2" xfId="6136"/>
    <cellStyle name="Separador de milhares [0] 2 3" xfId="5984"/>
    <cellStyle name="Separador de milhares [0] 3" xfId="3131"/>
    <cellStyle name="Separador de milhares [0] 3 2" xfId="5814"/>
    <cellStyle name="Separador de milhares [0] 3 2 2" xfId="6137"/>
    <cellStyle name="Separador de milhares [0] 3 3" xfId="5985"/>
    <cellStyle name="Separador de milhares [0] 4" xfId="3132"/>
    <cellStyle name="Separador de milhares [0] 4 2" xfId="5815"/>
    <cellStyle name="Separador de milhares [0] 4 2 2" xfId="6138"/>
    <cellStyle name="Separador de milhares [0] 4 3" xfId="5986"/>
    <cellStyle name="Separador de milhares [0] 5" xfId="3133"/>
    <cellStyle name="Separador de milhares [0] 5 2" xfId="5816"/>
    <cellStyle name="Separador de milhares [0] 5 2 2" xfId="6139"/>
    <cellStyle name="Separador de milhares [0] 5 3" xfId="5987"/>
    <cellStyle name="Separador de milhares 10" xfId="3134"/>
    <cellStyle name="Separador de milhares 10 2" xfId="3135"/>
    <cellStyle name="Separador de milhares 11" xfId="3136"/>
    <cellStyle name="Separador de milhares 11 2" xfId="5817"/>
    <cellStyle name="Separador de milhares 11 2 2" xfId="6140"/>
    <cellStyle name="Separador de milhares 11 3" xfId="5988"/>
    <cellStyle name="Separador de milhares 2" xfId="430"/>
    <cellStyle name="Separador de milhares 2 2" xfId="431"/>
    <cellStyle name="Separador de milhares 2 2 2" xfId="432"/>
    <cellStyle name="Separador de milhares 2 2 2 2" xfId="1349"/>
    <cellStyle name="Separador de milhares 2 2 2 2 2" xfId="4237"/>
    <cellStyle name="Separador de milhares 2 2 2 2 2 2" xfId="6108"/>
    <cellStyle name="Separador de milhares 2 2 2 2 3" xfId="5956"/>
    <cellStyle name="Separador de milhares 2 2 2 3" xfId="1350"/>
    <cellStyle name="Separador de milhares 2 2 2 3 2" xfId="4238"/>
    <cellStyle name="Separador de milhares 2 2 2 3 2 2" xfId="6109"/>
    <cellStyle name="Separador de milhares 2 2 2 3 3" xfId="5957"/>
    <cellStyle name="Separador de milhares 2 2 2 4" xfId="3448"/>
    <cellStyle name="Separador de milhares 2 2 2 4 2" xfId="6071"/>
    <cellStyle name="Separador de milhares 2 2 2 5" xfId="5919"/>
    <cellStyle name="Separador de milhares 2 2 3" xfId="433"/>
    <cellStyle name="Separador de milhares 2 2 3 2" xfId="434"/>
    <cellStyle name="Separador de milhares 2 2 3 2 2" xfId="3138"/>
    <cellStyle name="Separador de milhares 2 2 3 2 2 2" xfId="5819"/>
    <cellStyle name="Separador de milhares 2 2 3 2 2 2 2" xfId="6142"/>
    <cellStyle name="Separador de milhares 2 2 3 2 2 3" xfId="5990"/>
    <cellStyle name="Separador de milhares 2 2 3 2 3" xfId="3450"/>
    <cellStyle name="Separador de milhares 2 2 3 2 3 2" xfId="6073"/>
    <cellStyle name="Separador de milhares 2 2 3 2 4" xfId="5921"/>
    <cellStyle name="Separador de milhares 2 2 3 3" xfId="3137"/>
    <cellStyle name="Separador de milhares 2 2 3 3 2" xfId="5818"/>
    <cellStyle name="Separador de milhares 2 2 3 3 2 2" xfId="6141"/>
    <cellStyle name="Separador de milhares 2 2 3 3 3" xfId="5989"/>
    <cellStyle name="Separador de milhares 2 2 3 4" xfId="1351"/>
    <cellStyle name="Separador de milhares 2 2 3 4 2" xfId="4239"/>
    <cellStyle name="Separador de milhares 2 2 3 4 2 2" xfId="6110"/>
    <cellStyle name="Separador de milhares 2 2 3 4 3" xfId="5958"/>
    <cellStyle name="Separador de milhares 2 2 3 5" xfId="3449"/>
    <cellStyle name="Separador de milhares 2 2 3 5 2" xfId="6072"/>
    <cellStyle name="Separador de milhares 2 2 3 6" xfId="5920"/>
    <cellStyle name="Separador de milhares 2 2 4" xfId="3447"/>
    <cellStyle name="Separador de milhares 2 2 4 2" xfId="6070"/>
    <cellStyle name="Separador de milhares 2 2 5" xfId="5918"/>
    <cellStyle name="Separador de milhares 2 3" xfId="435"/>
    <cellStyle name="Separador de milhares 2 3 2" xfId="1352"/>
    <cellStyle name="Separador de milhares 2 3 2 2" xfId="3139"/>
    <cellStyle name="Separador de milhares 2 3 2 2 2" xfId="5820"/>
    <cellStyle name="Separador de milhares 2 3 2 2 2 2" xfId="6143"/>
    <cellStyle name="Separador de milhares 2 3 2 2 3" xfId="5991"/>
    <cellStyle name="Separador de milhares 2 3 2 3" xfId="4240"/>
    <cellStyle name="Separador de milhares 2 3 2 3 2" xfId="6111"/>
    <cellStyle name="Separador de milhares 2 3 2 4" xfId="5959"/>
    <cellStyle name="Separador de milhares 2 3 2_EG261PL rev. E" xfId="3140"/>
    <cellStyle name="Separador de milhares 2 3 3" xfId="3451"/>
    <cellStyle name="Separador de milhares 2 3 3 2" xfId="6074"/>
    <cellStyle name="Separador de milhares 2 3 4" xfId="5922"/>
    <cellStyle name="Separador de milhares 2 4" xfId="436"/>
    <cellStyle name="Separador de milhares 2 4 2" xfId="1353"/>
    <cellStyle name="Separador de milhares 2 4 2 2" xfId="4241"/>
    <cellStyle name="Separador de milhares 2 4 2 2 2" xfId="6112"/>
    <cellStyle name="Separador de milhares 2 4 2 3" xfId="5960"/>
    <cellStyle name="Separador de milhares 2 4 3" xfId="3267"/>
    <cellStyle name="Separador de milhares 2 4 3 2" xfId="5891"/>
    <cellStyle name="Separador de milhares 2 4 3 2 2" xfId="6211"/>
    <cellStyle name="Separador de milhares 2 4 3 3" xfId="6059"/>
    <cellStyle name="Separador de milhares 2 4 4" xfId="3452"/>
    <cellStyle name="Separador de milhares 2 4 4 2" xfId="6075"/>
    <cellStyle name="Separador de milhares 2 4 5" xfId="5923"/>
    <cellStyle name="Separador de milhares 2 5" xfId="437"/>
    <cellStyle name="Separador de milhares 2 5 2" xfId="3453"/>
    <cellStyle name="Separador de milhares 2 5 2 2" xfId="6076"/>
    <cellStyle name="Separador de milhares 2 5 3" xfId="5924"/>
    <cellStyle name="Separador de milhares 2 6" xfId="3446"/>
    <cellStyle name="Separador de milhares 2 6 2" xfId="6069"/>
    <cellStyle name="Separador de milhares 2 7" xfId="5917"/>
    <cellStyle name="Separador de milhares 2_#Orçamento Base - Infraestrutura Wi-Fi rev" xfId="1354"/>
    <cellStyle name="Separador de milhares 3" xfId="438"/>
    <cellStyle name="Separador de milhares 3 2" xfId="439"/>
    <cellStyle name="Separador de milhares 3 2 2" xfId="440"/>
    <cellStyle name="Separador de milhares 3 2 2 2" xfId="441"/>
    <cellStyle name="Separador de milhares 3 2 2 3" xfId="1355"/>
    <cellStyle name="Separador de milhares 3 2 2 3 2" xfId="4242"/>
    <cellStyle name="Separador de milhares 3 2 2 3 2 2" xfId="6113"/>
    <cellStyle name="Separador de milhares 3 2 2 3 3" xfId="5961"/>
    <cellStyle name="Separador de milhares 3 2 2 4" xfId="3266"/>
    <cellStyle name="Separador de milhares 3 2 2 4 2" xfId="5890"/>
    <cellStyle name="Separador de milhares 3 2 2 4 2 2" xfId="6210"/>
    <cellStyle name="Separador de milhares 3 2 2 4 3" xfId="6058"/>
    <cellStyle name="Separador de milhares 3 2 2 5" xfId="3454"/>
    <cellStyle name="Separador de milhares 3 2 2 5 2" xfId="6077"/>
    <cellStyle name="Separador de milhares 3 2 2 6" xfId="5925"/>
    <cellStyle name="Separador de milhares 3 2 3" xfId="3141"/>
    <cellStyle name="Separador de milhares 3 2 3 2" xfId="5821"/>
    <cellStyle name="Separador de milhares 3 2 3 2 2" xfId="6144"/>
    <cellStyle name="Separador de milhares 3 2 3 3" xfId="5992"/>
    <cellStyle name="Separador de milhares 3 3" xfId="442"/>
    <cellStyle name="Separador de milhares 3 3 2" xfId="3143"/>
    <cellStyle name="Separador de milhares 3 3 2 2" xfId="5823"/>
    <cellStyle name="Separador de milhares 3 3 2 2 2" xfId="6146"/>
    <cellStyle name="Separador de milhares 3 3 2 3" xfId="5994"/>
    <cellStyle name="Separador de milhares 3 3 3" xfId="3142"/>
    <cellStyle name="Separador de milhares 3 3 3 2" xfId="5822"/>
    <cellStyle name="Separador de milhares 3 3 3 2 2" xfId="6145"/>
    <cellStyle name="Separador de milhares 3 3 3 3" xfId="5993"/>
    <cellStyle name="Separador de milhares 3 3 4" xfId="1356"/>
    <cellStyle name="Separador de milhares 3 3 4 2" xfId="4243"/>
    <cellStyle name="Separador de milhares 3 3 4 2 2" xfId="6114"/>
    <cellStyle name="Separador de milhares 3 3 4 3" xfId="5962"/>
    <cellStyle name="Separador de milhares 3 3 5" xfId="3455"/>
    <cellStyle name="Separador de milhares 3 3 5 2" xfId="6078"/>
    <cellStyle name="Separador de milhares 3 3 6" xfId="5926"/>
    <cellStyle name="Separador de milhares 3 4" xfId="443"/>
    <cellStyle name="Separador de milhares 3 4 2" xfId="444"/>
    <cellStyle name="Separador de milhares 3 4 2 2" xfId="3145"/>
    <cellStyle name="Separador de milhares 3 4 2 2 2" xfId="5825"/>
    <cellStyle name="Separador de milhares 3 4 2 2 2 2" xfId="6148"/>
    <cellStyle name="Separador de milhares 3 4 2 2 3" xfId="5996"/>
    <cellStyle name="Separador de milhares 3 4 3" xfId="3146"/>
    <cellStyle name="Separador de milhares 3 4 3 2" xfId="5826"/>
    <cellStyle name="Separador de milhares 3 4 3 2 2" xfId="6149"/>
    <cellStyle name="Separador de milhares 3 4 3 3" xfId="5997"/>
    <cellStyle name="Separador de milhares 3 4 4" xfId="3144"/>
    <cellStyle name="Separador de milhares 3 4 4 2" xfId="5824"/>
    <cellStyle name="Separador de milhares 3 4 4 2 2" xfId="6147"/>
    <cellStyle name="Separador de milhares 3 4 4 3" xfId="5995"/>
    <cellStyle name="Separador de milhares 3 4 5" xfId="1357"/>
    <cellStyle name="Separador de milhares 3 4 6" xfId="3265"/>
    <cellStyle name="Separador de milhares 3 4 6 2" xfId="5889"/>
    <cellStyle name="Separador de milhares 3 4 6 2 2" xfId="6209"/>
    <cellStyle name="Separador de milhares 3 4 6 3" xfId="6057"/>
    <cellStyle name="Separador de milhares 3 4 7" xfId="3456"/>
    <cellStyle name="Separador de milhares 3 4 7 2" xfId="6079"/>
    <cellStyle name="Separador de milhares 3 4 8" xfId="5927"/>
    <cellStyle name="Separador de milhares 3 5" xfId="3147"/>
    <cellStyle name="Separador de milhares 3 5 2" xfId="5827"/>
    <cellStyle name="Separador de milhares 3 5 2 2" xfId="6150"/>
    <cellStyle name="Separador de milhares 3 5 3" xfId="5998"/>
    <cellStyle name="Separador de milhares 4" xfId="1358"/>
    <cellStyle name="Separador de milhares 4 2" xfId="1359"/>
    <cellStyle name="Separador de milhares 4 2 2" xfId="1360"/>
    <cellStyle name="Separador de milhares 4 2 2 2" xfId="4245"/>
    <cellStyle name="Separador de milhares 4 2 2 2 2" xfId="6116"/>
    <cellStyle name="Separador de milhares 4 2 2 3" xfId="5964"/>
    <cellStyle name="Separador de milhares 4 3" xfId="1361"/>
    <cellStyle name="Separador de milhares 4 3 2" xfId="3148"/>
    <cellStyle name="Separador de milhares 4 3 3" xfId="4246"/>
    <cellStyle name="Separador de milhares 4 3 3 2" xfId="6117"/>
    <cellStyle name="Separador de milhares 4 3 4" xfId="5965"/>
    <cellStyle name="Separador de milhares 4 4" xfId="4244"/>
    <cellStyle name="Separador de milhares 4 4 2" xfId="6115"/>
    <cellStyle name="Separador de milhares 4 5" xfId="5963"/>
    <cellStyle name="Separador de milhares 5" xfId="1362"/>
    <cellStyle name="Separador de milhares 5 10" xfId="3149"/>
    <cellStyle name="Separador de milhares 5 10 2" xfId="5828"/>
    <cellStyle name="Separador de milhares 5 10 2 2" xfId="6151"/>
    <cellStyle name="Separador de milhares 5 10 3" xfId="5999"/>
    <cellStyle name="Separador de milhares 5 11" xfId="3150"/>
    <cellStyle name="Separador de milhares 5 11 2" xfId="5829"/>
    <cellStyle name="Separador de milhares 5 11 2 2" xfId="6152"/>
    <cellStyle name="Separador de milhares 5 11 3" xfId="6000"/>
    <cellStyle name="Separador de milhares 5 12" xfId="3151"/>
    <cellStyle name="Separador de milhares 5 12 2" xfId="5830"/>
    <cellStyle name="Separador de milhares 5 12 2 2" xfId="6153"/>
    <cellStyle name="Separador de milhares 5 12 3" xfId="6001"/>
    <cellStyle name="Separador de milhares 5 13" xfId="4247"/>
    <cellStyle name="Separador de milhares 5 13 2" xfId="6118"/>
    <cellStyle name="Separador de milhares 5 14" xfId="5966"/>
    <cellStyle name="Separador de milhares 5 2" xfId="1363"/>
    <cellStyle name="Separador de milhares 5 2 2" xfId="3152"/>
    <cellStyle name="Separador de milhares 5 2 2 2" xfId="5831"/>
    <cellStyle name="Separador de milhares 5 2 2 2 2" xfId="6154"/>
    <cellStyle name="Separador de milhares 5 2 2 3" xfId="6002"/>
    <cellStyle name="Separador de milhares 5 2 3" xfId="4248"/>
    <cellStyle name="Separador de milhares 5 2 3 2" xfId="6119"/>
    <cellStyle name="Separador de milhares 5 2 4" xfId="5967"/>
    <cellStyle name="Separador de milhares 5 3" xfId="3153"/>
    <cellStyle name="Separador de milhares 5 3 2" xfId="5832"/>
    <cellStyle name="Separador de milhares 5 3 2 2" xfId="6155"/>
    <cellStyle name="Separador de milhares 5 3 3" xfId="6003"/>
    <cellStyle name="Separador de milhares 5 4" xfId="3154"/>
    <cellStyle name="Separador de milhares 5 4 2" xfId="5833"/>
    <cellStyle name="Separador de milhares 5 4 2 2" xfId="6156"/>
    <cellStyle name="Separador de milhares 5 4 3" xfId="6004"/>
    <cellStyle name="Separador de milhares 5 5" xfId="3155"/>
    <cellStyle name="Separador de milhares 5 5 2" xfId="5834"/>
    <cellStyle name="Separador de milhares 5 5 2 2" xfId="6157"/>
    <cellStyle name="Separador de milhares 5 5 3" xfId="6005"/>
    <cellStyle name="Separador de milhares 5 6" xfId="3156"/>
    <cellStyle name="Separador de milhares 5 6 2" xfId="5835"/>
    <cellStyle name="Separador de milhares 5 6 2 2" xfId="6158"/>
    <cellStyle name="Separador de milhares 5 6 3" xfId="6006"/>
    <cellStyle name="Separador de milhares 5 7" xfId="3157"/>
    <cellStyle name="Separador de milhares 5 7 2" xfId="5836"/>
    <cellStyle name="Separador de milhares 5 7 2 2" xfId="6159"/>
    <cellStyle name="Separador de milhares 5 7 3" xfId="6007"/>
    <cellStyle name="Separador de milhares 5 8" xfId="3158"/>
    <cellStyle name="Separador de milhares 5 8 2" xfId="5837"/>
    <cellStyle name="Separador de milhares 5 8 2 2" xfId="6160"/>
    <cellStyle name="Separador de milhares 5 8 3" xfId="6008"/>
    <cellStyle name="Separador de milhares 5 9" xfId="3159"/>
    <cellStyle name="Separador de milhares 5 9 2" xfId="5838"/>
    <cellStyle name="Separador de milhares 5 9 2 2" xfId="6161"/>
    <cellStyle name="Separador de milhares 5 9 3" xfId="6009"/>
    <cellStyle name="Separador de milhares 6" xfId="1364"/>
    <cellStyle name="Separador de milhares 6 10" xfId="3160"/>
    <cellStyle name="Separador de milhares 6 10 2" xfId="5839"/>
    <cellStyle name="Separador de milhares 6 10 2 2" xfId="6162"/>
    <cellStyle name="Separador de milhares 6 10 3" xfId="6010"/>
    <cellStyle name="Separador de milhares 6 11" xfId="3161"/>
    <cellStyle name="Separador de milhares 6 11 2" xfId="5840"/>
    <cellStyle name="Separador de milhares 6 11 2 2" xfId="6163"/>
    <cellStyle name="Separador de milhares 6 11 3" xfId="6011"/>
    <cellStyle name="Separador de milhares 6 12" xfId="3162"/>
    <cellStyle name="Separador de milhares 6 12 2" xfId="5841"/>
    <cellStyle name="Separador de milhares 6 12 2 2" xfId="6164"/>
    <cellStyle name="Separador de milhares 6 12 3" xfId="6012"/>
    <cellStyle name="Separador de milhares 6 13" xfId="4249"/>
    <cellStyle name="Separador de milhares 6 13 2" xfId="6120"/>
    <cellStyle name="Separador de milhares 6 14" xfId="5968"/>
    <cellStyle name="Separador de milhares 6 2" xfId="1365"/>
    <cellStyle name="Separador de milhares 6 2 2" xfId="3163"/>
    <cellStyle name="Separador de milhares 6 2 2 2" xfId="5842"/>
    <cellStyle name="Separador de milhares 6 2 2 2 2" xfId="6165"/>
    <cellStyle name="Separador de milhares 6 2 2 3" xfId="6013"/>
    <cellStyle name="Separador de milhares 6 2 3" xfId="4250"/>
    <cellStyle name="Separador de milhares 6 2 3 2" xfId="6121"/>
    <cellStyle name="Separador de milhares 6 2 4" xfId="5969"/>
    <cellStyle name="Separador de milhares 6 3" xfId="3164"/>
    <cellStyle name="Separador de milhares 6 3 2" xfId="5843"/>
    <cellStyle name="Separador de milhares 6 3 2 2" xfId="6166"/>
    <cellStyle name="Separador de milhares 6 3 3" xfId="6014"/>
    <cellStyle name="Separador de milhares 6 4" xfId="3165"/>
    <cellStyle name="Separador de milhares 6 4 2" xfId="5844"/>
    <cellStyle name="Separador de milhares 6 4 2 2" xfId="6167"/>
    <cellStyle name="Separador de milhares 6 4 3" xfId="6015"/>
    <cellStyle name="Separador de milhares 6 5" xfId="3166"/>
    <cellStyle name="Separador de milhares 6 5 2" xfId="5845"/>
    <cellStyle name="Separador de milhares 6 5 2 2" xfId="6168"/>
    <cellStyle name="Separador de milhares 6 5 3" xfId="6016"/>
    <cellStyle name="Separador de milhares 6 6" xfId="3167"/>
    <cellStyle name="Separador de milhares 6 6 2" xfId="5846"/>
    <cellStyle name="Separador de milhares 6 6 2 2" xfId="6169"/>
    <cellStyle name="Separador de milhares 6 6 3" xfId="6017"/>
    <cellStyle name="Separador de milhares 6 7" xfId="3168"/>
    <cellStyle name="Separador de milhares 6 7 2" xfId="5847"/>
    <cellStyle name="Separador de milhares 6 7 2 2" xfId="6170"/>
    <cellStyle name="Separador de milhares 6 7 3" xfId="6018"/>
    <cellStyle name="Separador de milhares 6 8" xfId="3169"/>
    <cellStyle name="Separador de milhares 6 8 2" xfId="5848"/>
    <cellStyle name="Separador de milhares 6 8 2 2" xfId="6171"/>
    <cellStyle name="Separador de milhares 6 8 3" xfId="6019"/>
    <cellStyle name="Separador de milhares 6 9" xfId="3170"/>
    <cellStyle name="Separador de milhares 6 9 2" xfId="5849"/>
    <cellStyle name="Separador de milhares 6 9 2 2" xfId="6172"/>
    <cellStyle name="Separador de milhares 6 9 3" xfId="6020"/>
    <cellStyle name="Separador de milhares 7" xfId="1366"/>
    <cellStyle name="Separador de milhares 7 2" xfId="1367"/>
    <cellStyle name="Separador de milhares 7 2 2" xfId="3173"/>
    <cellStyle name="Separador de milhares 7 2 2 2" xfId="5852"/>
    <cellStyle name="Separador de milhares 7 2 2 2 2" xfId="6175"/>
    <cellStyle name="Separador de milhares 7 2 2 3" xfId="6023"/>
    <cellStyle name="Separador de milhares 7 2 3" xfId="3172"/>
    <cellStyle name="Separador de milhares 7 2 3 2" xfId="5851"/>
    <cellStyle name="Separador de milhares 7 2 3 2 2" xfId="6174"/>
    <cellStyle name="Separador de milhares 7 2 3 3" xfId="6022"/>
    <cellStyle name="Separador de milhares 7 2 4" xfId="4252"/>
    <cellStyle name="Separador de milhares 7 2 4 2" xfId="6123"/>
    <cellStyle name="Separador de milhares 7 2 5" xfId="5971"/>
    <cellStyle name="Separador de milhares 7 3" xfId="1368"/>
    <cellStyle name="Separador de milhares 7 3 2" xfId="3175"/>
    <cellStyle name="Separador de milhares 7 3 2 2" xfId="5854"/>
    <cellStyle name="Separador de milhares 7 3 2 2 2" xfId="6177"/>
    <cellStyle name="Separador de milhares 7 3 2 3" xfId="6025"/>
    <cellStyle name="Separador de milhares 7 3 3" xfId="3174"/>
    <cellStyle name="Separador de milhares 7 3 3 2" xfId="5853"/>
    <cellStyle name="Separador de milhares 7 3 3 2 2" xfId="6176"/>
    <cellStyle name="Separador de milhares 7 3 3 3" xfId="6024"/>
    <cellStyle name="Separador de milhares 7 3 4" xfId="4253"/>
    <cellStyle name="Separador de milhares 7 3 4 2" xfId="6124"/>
    <cellStyle name="Separador de milhares 7 3 5" xfId="5972"/>
    <cellStyle name="Separador de milhares 7 4" xfId="1369"/>
    <cellStyle name="Separador de milhares 7 4 2" xfId="3177"/>
    <cellStyle name="Separador de milhares 7 4 2 2" xfId="5856"/>
    <cellStyle name="Separador de milhares 7 4 2 2 2" xfId="6179"/>
    <cellStyle name="Separador de milhares 7 4 2 3" xfId="6027"/>
    <cellStyle name="Separador de milhares 7 4 3" xfId="3176"/>
    <cellStyle name="Separador de milhares 7 4 3 2" xfId="5855"/>
    <cellStyle name="Separador de milhares 7 4 3 2 2" xfId="6178"/>
    <cellStyle name="Separador de milhares 7 4 3 3" xfId="6026"/>
    <cellStyle name="Separador de milhares 7 4 4" xfId="4254"/>
    <cellStyle name="Separador de milhares 7 4 4 2" xfId="6125"/>
    <cellStyle name="Separador de milhares 7 4 5" xfId="5973"/>
    <cellStyle name="Separador de milhares 7 5" xfId="3178"/>
    <cellStyle name="Separador de milhares 7 5 2" xfId="5857"/>
    <cellStyle name="Separador de milhares 7 5 2 2" xfId="6180"/>
    <cellStyle name="Separador de milhares 7 5 3" xfId="6028"/>
    <cellStyle name="Separador de milhares 7 6" xfId="3171"/>
    <cellStyle name="Separador de milhares 7 6 2" xfId="5850"/>
    <cellStyle name="Separador de milhares 7 6 2 2" xfId="6173"/>
    <cellStyle name="Separador de milhares 7 6 3" xfId="6021"/>
    <cellStyle name="Separador de milhares 7 7" xfId="4251"/>
    <cellStyle name="Separador de milhares 7 7 2" xfId="6122"/>
    <cellStyle name="Separador de milhares 7 8" xfId="5970"/>
    <cellStyle name="Separador de milhares 8" xfId="1370"/>
    <cellStyle name="Separador de milhares 8 2" xfId="1371"/>
    <cellStyle name="Separador de milhares 8 2 2" xfId="3181"/>
    <cellStyle name="Separador de milhares 8 2 2 2" xfId="5860"/>
    <cellStyle name="Separador de milhares 8 2 2 2 2" xfId="6183"/>
    <cellStyle name="Separador de milhares 8 2 2 3" xfId="6031"/>
    <cellStyle name="Separador de milhares 8 2 3" xfId="3180"/>
    <cellStyle name="Separador de milhares 8 2 3 2" xfId="5859"/>
    <cellStyle name="Separador de milhares 8 2 3 2 2" xfId="6182"/>
    <cellStyle name="Separador de milhares 8 2 3 3" xfId="6030"/>
    <cellStyle name="Separador de milhares 8 2 4" xfId="4256"/>
    <cellStyle name="Separador de milhares 8 2 4 2" xfId="6127"/>
    <cellStyle name="Separador de milhares 8 2 5" xfId="5975"/>
    <cellStyle name="Separador de milhares 8 3" xfId="1372"/>
    <cellStyle name="Separador de milhares 8 3 2" xfId="3183"/>
    <cellStyle name="Separador de milhares 8 3 2 2" xfId="5862"/>
    <cellStyle name="Separador de milhares 8 3 2 2 2" xfId="6185"/>
    <cellStyle name="Separador de milhares 8 3 2 3" xfId="6033"/>
    <cellStyle name="Separador de milhares 8 3 3" xfId="3182"/>
    <cellStyle name="Separador de milhares 8 3 3 2" xfId="5861"/>
    <cellStyle name="Separador de milhares 8 3 3 2 2" xfId="6184"/>
    <cellStyle name="Separador de milhares 8 3 3 3" xfId="6032"/>
    <cellStyle name="Separador de milhares 8 3 4" xfId="4257"/>
    <cellStyle name="Separador de milhares 8 3 4 2" xfId="6128"/>
    <cellStyle name="Separador de milhares 8 3 5" xfId="5976"/>
    <cellStyle name="Separador de milhares 8 4" xfId="1373"/>
    <cellStyle name="Separador de milhares 8 4 2" xfId="3185"/>
    <cellStyle name="Separador de milhares 8 4 2 2" xfId="5864"/>
    <cellStyle name="Separador de milhares 8 4 2 2 2" xfId="6187"/>
    <cellStyle name="Separador de milhares 8 4 2 3" xfId="6035"/>
    <cellStyle name="Separador de milhares 8 4 3" xfId="3184"/>
    <cellStyle name="Separador de milhares 8 4 3 2" xfId="5863"/>
    <cellStyle name="Separador de milhares 8 4 3 2 2" xfId="6186"/>
    <cellStyle name="Separador de milhares 8 4 3 3" xfId="6034"/>
    <cellStyle name="Separador de milhares 8 4 4" xfId="4258"/>
    <cellStyle name="Separador de milhares 8 4 4 2" xfId="6129"/>
    <cellStyle name="Separador de milhares 8 4 5" xfId="5977"/>
    <cellStyle name="Separador de milhares 8 5" xfId="3186"/>
    <cellStyle name="Separador de milhares 8 5 2" xfId="5865"/>
    <cellStyle name="Separador de milhares 8 5 2 2" xfId="6188"/>
    <cellStyle name="Separador de milhares 8 5 3" xfId="6036"/>
    <cellStyle name="Separador de milhares 8 6" xfId="3179"/>
    <cellStyle name="Separador de milhares 8 6 2" xfId="5858"/>
    <cellStyle name="Separador de milhares 8 6 2 2" xfId="6181"/>
    <cellStyle name="Separador de milhares 8 6 3" xfId="6029"/>
    <cellStyle name="Separador de milhares 8 7" xfId="4255"/>
    <cellStyle name="Separador de milhares 8 7 2" xfId="6126"/>
    <cellStyle name="Separador de milhares 8 8" xfId="5974"/>
    <cellStyle name="Separador de milhares 9" xfId="3187"/>
    <cellStyle name="Separador de milhares 9 2" xfId="3188"/>
    <cellStyle name="Separador de milhares 9 2 2" xfId="5867"/>
    <cellStyle name="Separador de milhares 9 2 2 2" xfId="6190"/>
    <cellStyle name="Separador de milhares 9 2 3" xfId="6038"/>
    <cellStyle name="Separador de milhares 9 3" xfId="5866"/>
    <cellStyle name="Separador de milhares 9 3 2" xfId="6189"/>
    <cellStyle name="Separador de milhares 9 4" xfId="6037"/>
    <cellStyle name="Sheet Title" xfId="3189"/>
    <cellStyle name="Standard_MatrixV1" xfId="3190"/>
    <cellStyle name="TableStyleLight1 2" xfId="1374"/>
    <cellStyle name="Texto de Aviso 2" xfId="445"/>
    <cellStyle name="Texto de Aviso 2 2" xfId="1375"/>
    <cellStyle name="Texto de Aviso 3" xfId="3191"/>
    <cellStyle name="Texto Explicativo 2" xfId="446"/>
    <cellStyle name="Texto Explicativo 2 2" xfId="1376"/>
    <cellStyle name="Texto Explicativo 3" xfId="3192"/>
    <cellStyle name="þ_x001d_ð—_x000b_øþ÷_x000c_âþU_x0001_(_x0005_ï_x0008__x0007__x0001__x0001_" xfId="3193"/>
    <cellStyle name="Title" xfId="447"/>
    <cellStyle name="Título 1 1" xfId="1377"/>
    <cellStyle name="Título 1 1 1" xfId="1378"/>
    <cellStyle name="Título 1 1 1 1" xfId="1379"/>
    <cellStyle name="Título 1 1 1 1 1" xfId="1380"/>
    <cellStyle name="Título 1 1 1 1 1 1" xfId="1381"/>
    <cellStyle name="Título 1 1 1 1 1 1 1" xfId="1382"/>
    <cellStyle name="Título 1 1 1 1 1 1 1 1" xfId="1383"/>
    <cellStyle name="Título 1 1 1 1 1 1 1 1 1" xfId="1384"/>
    <cellStyle name="Título 1 1 1 1 1 1 1 1 1 1" xfId="3194"/>
    <cellStyle name="Título 1 1 1 1 1 1 1 1 1 1 1" xfId="3195"/>
    <cellStyle name="Título 1 1 1 1 1 1 1 1 1 1 1 1" xfId="3196"/>
    <cellStyle name="Título 1 1 1 1 1 1 1 1 1 1 1 1 1" xfId="3197"/>
    <cellStyle name="Título 1 1 1 1 1 1 1 1 1 1 1 1 1 1" xfId="3198"/>
    <cellStyle name="Título 1 1 1 1 1 1 1 1 1 1 1 1 1 1 1" xfId="3199"/>
    <cellStyle name="Título 1 1 1 1 1 1 1 1 1 1 1 1 1 1 1 1" xfId="3200"/>
    <cellStyle name="Título 1 1 1 1 1 1 1 1 1 1 1 1 1 1 1 1 1" xfId="3201"/>
    <cellStyle name="Título 1 1 1 1 1 1 1 1 1 1 1 1 1 1 1 1 1 1" xfId="3202"/>
    <cellStyle name="Título 1 1 1 1 1 1 1 1 1 1 1 1 1 1 1 1 1 1 1" xfId="3203"/>
    <cellStyle name="Título 1 1 1 1 1 1 1 1 1 1 1 1 1 1 1 1 1 1 1 1" xfId="3204"/>
    <cellStyle name="Título 1 1 1 1 1 1 1 1 1 1 1 1 1 1 1 1 1 1 1 1 1" xfId="3205"/>
    <cellStyle name="Título 1 1 1 1 1 1 1 1 1 1 1 1 1 1 1 1 1 1 1 1 1 1" xfId="3206"/>
    <cellStyle name="Título 1 1 1 1 1 1 1 1 1 1 1 1 1 1 1 1 1 1 1 1 1 1 1" xfId="3207"/>
    <cellStyle name="Título 1 1 1 1 1 1 1 1 1 1 1 1 1 1 1 1 1 1 1 1 1 1 1 1" xfId="3208"/>
    <cellStyle name="Título 1 1 1 1 1 1 1 1 1 1 1 1 1 1 1 1 1 1 1 1 1 1 1 1 1" xfId="3209"/>
    <cellStyle name="Título 1 1 1 1 1 1 1 1 1 1 1 1 1 1 1 1 1 1 1 1 1 1 1 1 1 1" xfId="3210"/>
    <cellStyle name="Título 1 1 1 1 1 1 1 1 1 1 1 1 1 1 1 1 1 1 1 1 1 1 1 1 1 1 1" xfId="3211"/>
    <cellStyle name="Título 1 1 1 1 1 1 1 1 1 1 1 1 1 1 1 1 1 1 1 1 1 1 1 1 1 1 1 1" xfId="3212"/>
    <cellStyle name="Título 1 1 1 1 1 1 1 1 1 1 1 1 1 1 1 1 1 1 1 1 1 1 1 1 1 1 1 1 1" xfId="3213"/>
    <cellStyle name="Título 1 1 2" xfId="1385"/>
    <cellStyle name="Título 1 2" xfId="448"/>
    <cellStyle name="Título 1 2 2" xfId="449"/>
    <cellStyle name="Título 1 2 2 2" xfId="450"/>
    <cellStyle name="Título 1 2 3" xfId="1386"/>
    <cellStyle name="Título 1 3" xfId="3214"/>
    <cellStyle name="Título 10" xfId="3215"/>
    <cellStyle name="Título 11" xfId="3216"/>
    <cellStyle name="Título 12" xfId="3217"/>
    <cellStyle name="Título 13" xfId="3218"/>
    <cellStyle name="Título 14" xfId="3219"/>
    <cellStyle name="Título 15" xfId="3220"/>
    <cellStyle name="Título 16" xfId="3221"/>
    <cellStyle name="Título 17" xfId="3222"/>
    <cellStyle name="Título 18" xfId="3223"/>
    <cellStyle name="Título 19" xfId="3224"/>
    <cellStyle name="Título 2 2" xfId="451"/>
    <cellStyle name="Título 2 2 2" xfId="452"/>
    <cellStyle name="Título 2 2 2 2" xfId="453"/>
    <cellStyle name="Título 2 2 3" xfId="1387"/>
    <cellStyle name="Título 2 3" xfId="3225"/>
    <cellStyle name="Título 20" xfId="3226"/>
    <cellStyle name="Título 21" xfId="3227"/>
    <cellStyle name="Título 22" xfId="3228"/>
    <cellStyle name="Título 23" xfId="3229"/>
    <cellStyle name="Título 24" xfId="3230"/>
    <cellStyle name="Título 25" xfId="3231"/>
    <cellStyle name="Título 26" xfId="3232"/>
    <cellStyle name="Título 3 2" xfId="454"/>
    <cellStyle name="Título 3 2 2" xfId="455"/>
    <cellStyle name="Título 3 2 2 2" xfId="456"/>
    <cellStyle name="Título 3 2 3" xfId="1388"/>
    <cellStyle name="Título 3 3" xfId="3233"/>
    <cellStyle name="Título 4 2" xfId="457"/>
    <cellStyle name="Título 4 2 2" xfId="458"/>
    <cellStyle name="Título 4 2 2 2" xfId="459"/>
    <cellStyle name="Título 4 2 3" xfId="1389"/>
    <cellStyle name="Título 4 3" xfId="3234"/>
    <cellStyle name="Título 5" xfId="460"/>
    <cellStyle name="Título 5 2" xfId="461"/>
    <cellStyle name="Título 5 2 2" xfId="462"/>
    <cellStyle name="Título 6" xfId="3235"/>
    <cellStyle name="Título 7" xfId="3236"/>
    <cellStyle name="Título 8" xfId="3237"/>
    <cellStyle name="Título 9" xfId="3238"/>
    <cellStyle name="Titulo1" xfId="1390"/>
    <cellStyle name="Titulo1 2" xfId="1391"/>
    <cellStyle name="Titulo1 3" xfId="1392"/>
    <cellStyle name="Titulo1 4" xfId="1393"/>
    <cellStyle name="Titulo1 5" xfId="1394"/>
    <cellStyle name="Titulo2" xfId="1395"/>
    <cellStyle name="Titulo2 2" xfId="1396"/>
    <cellStyle name="Titulo2 3" xfId="1397"/>
    <cellStyle name="Titulo2 4" xfId="1398"/>
    <cellStyle name="Titulo2 5" xfId="1399"/>
    <cellStyle name="Total 2" xfId="463"/>
    <cellStyle name="Total 2 2" xfId="464"/>
    <cellStyle name="Total 2 2 2" xfId="465"/>
    <cellStyle name="Total 2 3" xfId="1400"/>
    <cellStyle name="Total 3" xfId="3239"/>
    <cellStyle name="Vírgula 10" xfId="3291"/>
    <cellStyle name="Vírgula 10 2" xfId="6063"/>
    <cellStyle name="Vírgula 11" xfId="3457"/>
    <cellStyle name="Vírgula 11 2" xfId="6080"/>
    <cellStyle name="Vírgula 12" xfId="466"/>
    <cellStyle name="Vírgula 12 2" xfId="5928"/>
    <cellStyle name="Vírgula 2" xfId="2"/>
    <cellStyle name="Vírgula 2 2" xfId="468"/>
    <cellStyle name="Vírgula 2 2 2" xfId="469"/>
    <cellStyle name="Vírgula 2 2 2 2" xfId="470"/>
    <cellStyle name="Vírgula 2 2 2 2 2" xfId="471"/>
    <cellStyle name="Vírgula 2 2 2 2 2 2" xfId="3460"/>
    <cellStyle name="Vírgula 2 2 2 2 2 2 2" xfId="6083"/>
    <cellStyle name="Vírgula 2 2 2 2 2 3" xfId="5931"/>
    <cellStyle name="Vírgula 2 2 2 2 3" xfId="3459"/>
    <cellStyle name="Vírgula 2 2 2 2 3 2" xfId="6082"/>
    <cellStyle name="Vírgula 2 2 2 2 4" xfId="5930"/>
    <cellStyle name="Vírgula 2 2 2 3" xfId="472"/>
    <cellStyle name="Vírgula 2 2 2 3 2" xfId="473"/>
    <cellStyle name="Vírgula 2 2 2 3 2 2" xfId="3462"/>
    <cellStyle name="Vírgula 2 2 2 3 2 2 2" xfId="6085"/>
    <cellStyle name="Vírgula 2 2 2 3 2 3" xfId="5933"/>
    <cellStyle name="Vírgula 2 2 2 3 3" xfId="3461"/>
    <cellStyle name="Vírgula 2 2 2 3 3 2" xfId="6084"/>
    <cellStyle name="Vírgula 2 2 2 3 4" xfId="5932"/>
    <cellStyle name="Vírgula 2 2 2 4" xfId="3458"/>
    <cellStyle name="Vírgula 2 2 2 4 2" xfId="6081"/>
    <cellStyle name="Vírgula 2 2 2 5" xfId="5929"/>
    <cellStyle name="Vírgula 2 2 3" xfId="474"/>
    <cellStyle name="Vírgula 2 2 3 2" xfId="475"/>
    <cellStyle name="Vírgula 2 2 3 2 2" xfId="3240"/>
    <cellStyle name="Vírgula 2 2 3 2 2 2" xfId="5868"/>
    <cellStyle name="Vírgula 2 2 3 2 2 2 2" xfId="6191"/>
    <cellStyle name="Vírgula 2 2 3 2 2 3" xfId="6039"/>
    <cellStyle name="Vírgula 2 2 3 3" xfId="1401"/>
    <cellStyle name="Vírgula 2 2 3 3 2" xfId="4259"/>
    <cellStyle name="Vírgula 2 2 3 3 2 2" xfId="6130"/>
    <cellStyle name="Vírgula 2 2 3 3 3" xfId="5978"/>
    <cellStyle name="Vírgula 2 2 3 4" xfId="3463"/>
    <cellStyle name="Vírgula 2 2 3 4 2" xfId="6086"/>
    <cellStyle name="Vírgula 2 2 3 5" xfId="5934"/>
    <cellStyle name="Vírgula 2 3" xfId="476"/>
    <cellStyle name="Vírgula 2 3 2" xfId="477"/>
    <cellStyle name="Vírgula 2 3 2 2" xfId="478"/>
    <cellStyle name="Vírgula 2 3 2 2 2" xfId="3465"/>
    <cellStyle name="Vírgula 2 3 2 2 2 2" xfId="6088"/>
    <cellStyle name="Vírgula 2 3 2 2 3" xfId="5936"/>
    <cellStyle name="Vírgula 2 3 2 3" xfId="3241"/>
    <cellStyle name="Vírgula 2 3 2 3 2" xfId="5869"/>
    <cellStyle name="Vírgula 2 3 2 3 2 2" xfId="6192"/>
    <cellStyle name="Vírgula 2 3 2 3 3" xfId="6040"/>
    <cellStyle name="Vírgula 2 3 3" xfId="3242"/>
    <cellStyle name="Vírgula 2 3 3 2" xfId="5870"/>
    <cellStyle name="Vírgula 2 3 3 2 2" xfId="6193"/>
    <cellStyle name="Vírgula 2 3 3 3" xfId="6041"/>
    <cellStyle name="Vírgula 2 3 4" xfId="3464"/>
    <cellStyle name="Vírgula 2 3 4 2" xfId="6087"/>
    <cellStyle name="Vírgula 2 3 5" xfId="5935"/>
    <cellStyle name="Vírgula 2 4" xfId="479"/>
    <cellStyle name="Vírgula 2 4 2" xfId="480"/>
    <cellStyle name="Vírgula 2 4 2 2" xfId="3245"/>
    <cellStyle name="Vírgula 2 4 2 2 2" xfId="5873"/>
    <cellStyle name="Vírgula 2 4 2 2 2 2" xfId="6196"/>
    <cellStyle name="Vírgula 2 4 2 2 3" xfId="6044"/>
    <cellStyle name="Vírgula 2 4 2 3" xfId="3244"/>
    <cellStyle name="Vírgula 2 4 2 3 2" xfId="5872"/>
    <cellStyle name="Vírgula 2 4 2 3 2 2" xfId="6195"/>
    <cellStyle name="Vírgula 2 4 2 3 3" xfId="6043"/>
    <cellStyle name="Vírgula 2 4 2 4" xfId="1403"/>
    <cellStyle name="Vírgula 2 4 2 4 2" xfId="4261"/>
    <cellStyle name="Vírgula 2 4 2 4 2 2" xfId="6132"/>
    <cellStyle name="Vírgula 2 4 2 4 3" xfId="5980"/>
    <cellStyle name="Vírgula 2 4 2 5" xfId="3467"/>
    <cellStyle name="Vírgula 2 4 2 5 2" xfId="6090"/>
    <cellStyle name="Vírgula 2 4 2 6" xfId="5938"/>
    <cellStyle name="Vírgula 2 4 3" xfId="1404"/>
    <cellStyle name="Vírgula 2 4 3 2" xfId="3247"/>
    <cellStyle name="Vírgula 2 4 3 2 2" xfId="5875"/>
    <cellStyle name="Vírgula 2 4 3 2 2 2" xfId="6198"/>
    <cellStyle name="Vírgula 2 4 3 2 3" xfId="6046"/>
    <cellStyle name="Vírgula 2 4 3 3" xfId="3246"/>
    <cellStyle name="Vírgula 2 4 3 3 2" xfId="5874"/>
    <cellStyle name="Vírgula 2 4 3 3 2 2" xfId="6197"/>
    <cellStyle name="Vírgula 2 4 3 3 3" xfId="6045"/>
    <cellStyle name="Vírgula 2 4 3 4" xfId="4262"/>
    <cellStyle name="Vírgula 2 4 3 4 2" xfId="6133"/>
    <cellStyle name="Vírgula 2 4 3 5" xfId="5981"/>
    <cellStyle name="Vírgula 2 4 4" xfId="3248"/>
    <cellStyle name="Vírgula 2 4 4 2" xfId="5876"/>
    <cellStyle name="Vírgula 2 4 4 2 2" xfId="6199"/>
    <cellStyle name="Vírgula 2 4 4 3" xfId="6047"/>
    <cellStyle name="Vírgula 2 4 5" xfId="3243"/>
    <cellStyle name="Vírgula 2 4 5 2" xfId="5871"/>
    <cellStyle name="Vírgula 2 4 5 2 2" xfId="6194"/>
    <cellStyle name="Vírgula 2 4 5 3" xfId="6042"/>
    <cellStyle name="Vírgula 2 4 6" xfId="1402"/>
    <cellStyle name="Vírgula 2 4 6 2" xfId="4260"/>
    <cellStyle name="Vírgula 2 4 6 2 2" xfId="6131"/>
    <cellStyle name="Vírgula 2 4 6 3" xfId="5979"/>
    <cellStyle name="Vírgula 2 4 7" xfId="3466"/>
    <cellStyle name="Vírgula 2 4 7 2" xfId="6089"/>
    <cellStyle name="Vírgula 2 4 8" xfId="5937"/>
    <cellStyle name="Vírgula 2 5" xfId="481"/>
    <cellStyle name="Vírgula 2 5 2" xfId="482"/>
    <cellStyle name="Vírgula 2 5 3" xfId="1405"/>
    <cellStyle name="Vírgula 2 5 4" xfId="3468"/>
    <cellStyle name="Vírgula 2 5 4 2" xfId="6091"/>
    <cellStyle name="Vírgula 2 5 5" xfId="5939"/>
    <cellStyle name="Vírgula 2 6" xfId="467"/>
    <cellStyle name="Vírgula 2 7" xfId="5911"/>
    <cellStyle name="Vírgula 2_Plan1" xfId="483"/>
    <cellStyle name="Vírgula 3" xfId="484"/>
    <cellStyle name="Vírgula 3 2" xfId="485"/>
    <cellStyle name="Vírgula 3 2 2" xfId="486"/>
    <cellStyle name="Vírgula 3 2 2 2" xfId="487"/>
    <cellStyle name="Vírgula 3 2 2 2 2" xfId="3472"/>
    <cellStyle name="Vírgula 3 2 2 2 2 2" xfId="6095"/>
    <cellStyle name="Vírgula 3 2 2 2 3" xfId="5943"/>
    <cellStyle name="Vírgula 3 2 2 3" xfId="3471"/>
    <cellStyle name="Vírgula 3 2 2 3 2" xfId="6094"/>
    <cellStyle name="Vírgula 3 2 2 4" xfId="5942"/>
    <cellStyle name="Vírgula 3 2 3" xfId="3470"/>
    <cellStyle name="Vírgula 3 2 3 2" xfId="6093"/>
    <cellStyle name="Vírgula 3 2 4" xfId="5941"/>
    <cellStyle name="Vírgula 3 3" xfId="488"/>
    <cellStyle name="Vírgula 3 3 2" xfId="1406"/>
    <cellStyle name="Vírgula 3 3 2 2" xfId="4263"/>
    <cellStyle name="Vírgula 3 3 2 2 2" xfId="6134"/>
    <cellStyle name="Vírgula 3 3 2 3" xfId="5982"/>
    <cellStyle name="Vírgula 3 3 3" xfId="3473"/>
    <cellStyle name="Vírgula 3 3 3 2" xfId="6096"/>
    <cellStyle name="Vírgula 3 3 4" xfId="5944"/>
    <cellStyle name="Vírgula 3 4" xfId="489"/>
    <cellStyle name="Vírgula 3 4 2" xfId="490"/>
    <cellStyle name="Vírgula 3 4 2 2" xfId="3475"/>
    <cellStyle name="Vírgula 3 4 2 2 2" xfId="6098"/>
    <cellStyle name="Vírgula 3 4 2 3" xfId="5946"/>
    <cellStyle name="Vírgula 3 4 3" xfId="3474"/>
    <cellStyle name="Vírgula 3 4 3 2" xfId="6097"/>
    <cellStyle name="Vírgula 3 4 4" xfId="5945"/>
    <cellStyle name="Vírgula 3 5" xfId="3469"/>
    <cellStyle name="Vírgula 3 5 2" xfId="6092"/>
    <cellStyle name="Vírgula 3 6" xfId="5940"/>
    <cellStyle name="Vírgula 4" xfId="491"/>
    <cellStyle name="Vírgula 4 2" xfId="3249"/>
    <cellStyle name="Vírgula 4 2 2" xfId="5877"/>
    <cellStyle name="Vírgula 4 2 2 2" xfId="6200"/>
    <cellStyle name="Vírgula 4 2 3" xfId="6048"/>
    <cellStyle name="Vírgula 4 3" xfId="1407"/>
    <cellStyle name="Vírgula 4 3 2" xfId="4264"/>
    <cellStyle name="Vírgula 4 3 2 2" xfId="6135"/>
    <cellStyle name="Vírgula 4 3 3" xfId="5983"/>
    <cellStyle name="Vírgula 4 4" xfId="3476"/>
    <cellStyle name="Vírgula 4 4 2" xfId="6099"/>
    <cellStyle name="Vírgula 4 5" xfId="5947"/>
    <cellStyle name="Vírgula 5" xfId="492"/>
    <cellStyle name="Vírgula 5 2" xfId="3250"/>
    <cellStyle name="Vírgula 5 2 2" xfId="3251"/>
    <cellStyle name="Vírgula 5 2 2 2" xfId="5879"/>
    <cellStyle name="Vírgula 5 2 2 2 2" xfId="6202"/>
    <cellStyle name="Vírgula 5 2 2 3" xfId="6050"/>
    <cellStyle name="Vírgula 5 2 3" xfId="5878"/>
    <cellStyle name="Vírgula 5 2 3 2" xfId="6201"/>
    <cellStyle name="Vírgula 5 2 4" xfId="6049"/>
    <cellStyle name="Vírgula 5 3" xfId="497"/>
    <cellStyle name="Vírgula 5 3 2" xfId="3481"/>
    <cellStyle name="Vírgula 5 3 2 2" xfId="6103"/>
    <cellStyle name="Vírgula 5 3 3" xfId="5951"/>
    <cellStyle name="Vírgula 5 4" xfId="3477"/>
    <cellStyle name="Vírgula 5 4 2" xfId="6100"/>
    <cellStyle name="Vírgula 5 5" xfId="5948"/>
    <cellStyle name="Vírgula 6" xfId="493"/>
    <cellStyle name="Vírgula 6 2" xfId="3252"/>
    <cellStyle name="Vírgula 6 2 2" xfId="5880"/>
    <cellStyle name="Vírgula 6 2 2 2" xfId="6203"/>
    <cellStyle name="Vírgula 6 2 3" xfId="6051"/>
    <cellStyle name="Vírgula 6 3" xfId="3263"/>
    <cellStyle name="Vírgula 6 3 2" xfId="5887"/>
    <cellStyle name="Vírgula 6 3 2 2" xfId="6207"/>
    <cellStyle name="Vírgula 6 3 3" xfId="6055"/>
    <cellStyle name="Vírgula 6 4" xfId="3478"/>
    <cellStyle name="Vírgula 6 4 2" xfId="6101"/>
    <cellStyle name="Vírgula 6 5" xfId="5949"/>
    <cellStyle name="Vírgula 7" xfId="494"/>
    <cellStyle name="Vírgula 7 2" xfId="3254"/>
    <cellStyle name="Vírgula 7 3" xfId="3253"/>
    <cellStyle name="Vírgula 7 3 2" xfId="5881"/>
    <cellStyle name="Vírgula 7 3 2 2" xfId="6204"/>
    <cellStyle name="Vírgula 7 3 3" xfId="6052"/>
    <cellStyle name="Vírgula 7 4" xfId="3264"/>
    <cellStyle name="Vírgula 7 4 2" xfId="5888"/>
    <cellStyle name="Vírgula 7 4 2 2" xfId="6208"/>
    <cellStyle name="Vírgula 7 4 3" xfId="6056"/>
    <cellStyle name="Vírgula 7 5" xfId="3479"/>
    <cellStyle name="Vírgula 7 5 2" xfId="6102"/>
    <cellStyle name="Vírgula 7 6" xfId="5950"/>
    <cellStyle name="Vírgula 8" xfId="3255"/>
    <cellStyle name="Vírgula 8 2" xfId="5882"/>
    <cellStyle name="Vírgula 8 2 2" xfId="6205"/>
    <cellStyle name="Vírgula 8 3" xfId="6053"/>
    <cellStyle name="Vírgula 9" xfId="3256"/>
    <cellStyle name="Vírgula 9 2" xfId="5883"/>
    <cellStyle name="Vírgula 9 2 2" xfId="6206"/>
    <cellStyle name="Vírgula 9 3" xfId="6054"/>
    <cellStyle name="Vírgula0" xfId="3257"/>
    <cellStyle name="Warning Text" xfId="495"/>
    <cellStyle name="Year" xfId="3258"/>
  </cellStyles>
  <dxfs count="3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314325</xdr:colOff>
      <xdr:row>2</xdr:row>
      <xdr:rowOff>133350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66675"/>
          <a:ext cx="981075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77806</xdr:colOff>
      <xdr:row>0</xdr:row>
      <xdr:rowOff>79732</xdr:rowOff>
    </xdr:from>
    <xdr:to>
      <xdr:col>1</xdr:col>
      <xdr:colOff>650356</xdr:colOff>
      <xdr:row>2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06" y="79732"/>
          <a:ext cx="858300" cy="977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C23" sqref="C23"/>
    </sheetView>
  </sheetViews>
  <sheetFormatPr defaultRowHeight="15"/>
  <cols>
    <col min="1" max="1" width="10.42578125" customWidth="1"/>
    <col min="2" max="2" width="1.140625" customWidth="1"/>
    <col min="3" max="3" width="49.7109375" customWidth="1"/>
    <col min="4" max="4" width="6.140625" customWidth="1"/>
    <col min="5" max="5" width="10.7109375" customWidth="1"/>
    <col min="6" max="6" width="11" customWidth="1"/>
    <col min="7" max="9" width="11.42578125" customWidth="1"/>
    <col min="10" max="10" width="15.5703125" style="1" customWidth="1"/>
  </cols>
  <sheetData>
    <row r="1" spans="1:10" ht="60.75" customHeight="1">
      <c r="A1" s="66" t="s">
        <v>10</v>
      </c>
      <c r="B1" s="67"/>
      <c r="C1" s="67"/>
      <c r="D1" s="67"/>
      <c r="E1" s="67"/>
      <c r="F1" s="67"/>
      <c r="G1" s="67"/>
      <c r="H1" s="67"/>
      <c r="I1" s="67"/>
      <c r="J1" s="68"/>
    </row>
    <row r="2" spans="1:10">
      <c r="A2" s="69" t="s">
        <v>11</v>
      </c>
      <c r="B2" s="70"/>
      <c r="C2" s="70"/>
      <c r="D2" s="70"/>
      <c r="E2" s="70"/>
      <c r="F2" s="70"/>
      <c r="G2" s="70"/>
      <c r="H2" s="70"/>
      <c r="I2" s="70"/>
      <c r="J2" s="71"/>
    </row>
    <row r="3" spans="1:10">
      <c r="A3" s="72" t="s">
        <v>12</v>
      </c>
      <c r="B3" s="73"/>
      <c r="C3" s="73"/>
      <c r="D3" s="73"/>
      <c r="E3" s="73"/>
      <c r="F3" s="73"/>
      <c r="G3" s="73"/>
      <c r="H3" s="73"/>
      <c r="I3" s="73"/>
      <c r="J3" s="74"/>
    </row>
    <row r="4" spans="1:10" ht="18">
      <c r="A4" s="75" t="s">
        <v>13</v>
      </c>
      <c r="B4" s="76"/>
      <c r="C4" s="76"/>
      <c r="D4" s="76"/>
      <c r="E4" s="76"/>
      <c r="F4" s="76"/>
      <c r="G4" s="76"/>
      <c r="H4" s="76"/>
      <c r="I4" s="76"/>
      <c r="J4" s="77"/>
    </row>
    <row r="5" spans="1:10" ht="16.5" customHeight="1" thickBot="1">
      <c r="A5" s="78" t="s">
        <v>44</v>
      </c>
      <c r="B5" s="79"/>
      <c r="C5" s="79"/>
      <c r="D5" s="79"/>
      <c r="E5" s="79"/>
      <c r="F5" s="79"/>
      <c r="G5" s="79"/>
      <c r="H5" s="79"/>
      <c r="I5" s="79"/>
      <c r="J5" s="80"/>
    </row>
    <row r="6" spans="1:10" ht="33" customHeight="1" thickBot="1">
      <c r="A6" s="50" t="s">
        <v>25</v>
      </c>
      <c r="B6" s="51"/>
      <c r="C6" s="10" t="s">
        <v>45</v>
      </c>
      <c r="D6" s="52" t="s">
        <v>46</v>
      </c>
      <c r="E6" s="53"/>
      <c r="F6" s="54"/>
      <c r="G6" s="49" t="s">
        <v>48</v>
      </c>
      <c r="H6" s="26" t="s">
        <v>27</v>
      </c>
      <c r="I6" s="55" t="s">
        <v>47</v>
      </c>
      <c r="J6" s="56"/>
    </row>
    <row r="7" spans="1:10" ht="7.5" customHeight="1" thickBot="1">
      <c r="A7" s="60"/>
      <c r="B7" s="61"/>
      <c r="C7" s="61"/>
      <c r="D7" s="61"/>
      <c r="E7" s="61"/>
      <c r="F7" s="61"/>
      <c r="G7" s="61"/>
      <c r="H7" s="61"/>
      <c r="I7" s="61"/>
      <c r="J7" s="62"/>
    </row>
    <row r="8" spans="1:10" ht="38.25">
      <c r="A8" s="40" t="s">
        <v>0</v>
      </c>
      <c r="B8" s="41" t="s">
        <v>1</v>
      </c>
      <c r="C8" s="42"/>
      <c r="D8" s="43" t="s">
        <v>2</v>
      </c>
      <c r="E8" s="43" t="s">
        <v>3</v>
      </c>
      <c r="F8" s="43" t="s">
        <v>4</v>
      </c>
      <c r="G8" s="43" t="s">
        <v>5</v>
      </c>
      <c r="H8" s="43" t="s">
        <v>26</v>
      </c>
      <c r="I8" s="20" t="s">
        <v>7</v>
      </c>
      <c r="J8" s="21" t="s">
        <v>8</v>
      </c>
    </row>
    <row r="9" spans="1:10" ht="29.25" customHeight="1">
      <c r="A9" s="44" t="s">
        <v>37</v>
      </c>
      <c r="B9" s="31"/>
      <c r="C9" s="45" t="s">
        <v>36</v>
      </c>
      <c r="D9" s="32" t="s">
        <v>9</v>
      </c>
      <c r="E9" s="46">
        <v>12.58</v>
      </c>
      <c r="F9" s="46">
        <v>9.2799999999999994</v>
      </c>
      <c r="G9" s="46">
        <f>F9+E9</f>
        <v>21.86</v>
      </c>
      <c r="H9" s="37">
        <f t="shared" ref="H9:H14" si="0">G9*1.2293</f>
        <v>26.872498</v>
      </c>
      <c r="I9" s="33">
        <v>10</v>
      </c>
      <c r="J9" s="38">
        <f t="shared" ref="J9:J14" si="1">H9*I9</f>
        <v>268.72498000000002</v>
      </c>
    </row>
    <row r="10" spans="1:10" ht="30">
      <c r="A10" s="47" t="s">
        <v>38</v>
      </c>
      <c r="B10" s="47"/>
      <c r="C10" s="47" t="s">
        <v>39</v>
      </c>
      <c r="D10" s="32" t="s">
        <v>6</v>
      </c>
      <c r="E10" s="48">
        <v>122459.16</v>
      </c>
      <c r="F10" s="48">
        <v>1321.48</v>
      </c>
      <c r="G10" s="46">
        <f t="shared" ref="G10:G13" si="2">F10+E10</f>
        <v>123780.64</v>
      </c>
      <c r="H10" s="37">
        <f t="shared" si="0"/>
        <v>152163.540752</v>
      </c>
      <c r="I10" s="33">
        <v>1</v>
      </c>
      <c r="J10" s="38">
        <f t="shared" si="1"/>
        <v>152163.540752</v>
      </c>
    </row>
    <row r="11" spans="1:10" ht="25.5">
      <c r="A11" s="34" t="s">
        <v>40</v>
      </c>
      <c r="B11" s="31"/>
      <c r="C11" s="34" t="s">
        <v>41</v>
      </c>
      <c r="D11" s="32" t="s">
        <v>9</v>
      </c>
      <c r="E11" s="39">
        <v>17.57</v>
      </c>
      <c r="F11" s="39">
        <v>1.37</v>
      </c>
      <c r="G11" s="46">
        <f t="shared" si="2"/>
        <v>18.940000000000001</v>
      </c>
      <c r="H11" s="37">
        <f t="shared" si="0"/>
        <v>23.282942000000002</v>
      </c>
      <c r="I11" s="33">
        <v>5</v>
      </c>
      <c r="J11" s="38">
        <f t="shared" si="1"/>
        <v>116.41471000000001</v>
      </c>
    </row>
    <row r="12" spans="1:10" ht="25.5">
      <c r="A12" s="34" t="s">
        <v>42</v>
      </c>
      <c r="B12" s="35"/>
      <c r="C12" s="36" t="s">
        <v>43</v>
      </c>
      <c r="D12" s="30"/>
      <c r="E12" s="39">
        <v>76.77</v>
      </c>
      <c r="F12" s="39">
        <v>31.09</v>
      </c>
      <c r="G12" s="46">
        <f t="shared" si="2"/>
        <v>107.86</v>
      </c>
      <c r="H12" s="37">
        <f t="shared" si="0"/>
        <v>132.592298</v>
      </c>
      <c r="I12" s="33">
        <v>20</v>
      </c>
      <c r="J12" s="38">
        <f t="shared" si="1"/>
        <v>2651.8459600000001</v>
      </c>
    </row>
    <row r="13" spans="1:10">
      <c r="A13" s="34" t="s">
        <v>32</v>
      </c>
      <c r="B13" s="31"/>
      <c r="C13" s="34" t="s">
        <v>33</v>
      </c>
      <c r="D13" s="32" t="s">
        <v>6</v>
      </c>
      <c r="E13" s="39">
        <v>3.76</v>
      </c>
      <c r="F13" s="39">
        <v>3.44</v>
      </c>
      <c r="G13" s="46">
        <f t="shared" si="2"/>
        <v>7.1999999999999993</v>
      </c>
      <c r="H13" s="37">
        <f t="shared" si="0"/>
        <v>8.8509599999999988</v>
      </c>
      <c r="I13" s="33">
        <v>4</v>
      </c>
      <c r="J13" s="38">
        <f t="shared" si="1"/>
        <v>35.403839999999995</v>
      </c>
    </row>
    <row r="14" spans="1:10">
      <c r="A14" s="34" t="s">
        <v>35</v>
      </c>
      <c r="B14" s="31"/>
      <c r="C14" s="34" t="s">
        <v>34</v>
      </c>
      <c r="D14" s="32" t="s">
        <v>6</v>
      </c>
      <c r="E14" s="39">
        <v>75.260000000000005</v>
      </c>
      <c r="F14" s="39">
        <v>17.149999999999999</v>
      </c>
      <c r="G14" s="46">
        <f>F14+E14</f>
        <v>92.41</v>
      </c>
      <c r="H14" s="37">
        <f t="shared" si="0"/>
        <v>113.59961300000001</v>
      </c>
      <c r="I14" s="33">
        <v>4</v>
      </c>
      <c r="J14" s="38">
        <f t="shared" si="1"/>
        <v>454.39845200000002</v>
      </c>
    </row>
    <row r="15" spans="1:10" ht="15.75" thickBot="1">
      <c r="A15" s="63"/>
      <c r="B15" s="64"/>
      <c r="C15" s="64"/>
      <c r="D15" s="64"/>
      <c r="E15" s="64"/>
      <c r="F15" s="64"/>
      <c r="G15" s="65"/>
      <c r="H15" s="23"/>
      <c r="I15" s="24" t="s">
        <v>14</v>
      </c>
      <c r="J15" s="25">
        <f>SUM(J9:J14)</f>
        <v>155690.32869400003</v>
      </c>
    </row>
    <row r="16" spans="1:10" ht="19.5" thickBot="1">
      <c r="G16" s="57" t="s">
        <v>15</v>
      </c>
      <c r="H16" s="58"/>
      <c r="I16" s="59"/>
      <c r="J16" s="19">
        <f>SUM(J15)</f>
        <v>155690.32869400003</v>
      </c>
    </row>
    <row r="17" spans="3:9" ht="36" customHeight="1">
      <c r="C17" s="11"/>
    </row>
    <row r="18" spans="3:9" ht="63.75" customHeight="1">
      <c r="C18" s="27" t="s">
        <v>28</v>
      </c>
      <c r="D18" s="28"/>
      <c r="E18" s="28"/>
      <c r="F18" s="81" t="s">
        <v>29</v>
      </c>
      <c r="G18" s="81"/>
      <c r="H18" s="81"/>
      <c r="I18" s="81"/>
    </row>
    <row r="19" spans="3:9">
      <c r="C19" s="27" t="s">
        <v>76</v>
      </c>
      <c r="D19" s="28"/>
      <c r="E19" s="28"/>
      <c r="F19" s="81" t="s">
        <v>30</v>
      </c>
      <c r="G19" s="81"/>
      <c r="H19" s="81"/>
      <c r="I19" s="81"/>
    </row>
    <row r="20" spans="3:9">
      <c r="C20" s="22"/>
      <c r="G20" s="81"/>
      <c r="H20" s="81"/>
      <c r="I20" s="81"/>
    </row>
  </sheetData>
  <mergeCells count="14">
    <mergeCell ref="F18:I18"/>
    <mergeCell ref="F19:I19"/>
    <mergeCell ref="G20:I20"/>
    <mergeCell ref="A1:J1"/>
    <mergeCell ref="A2:J2"/>
    <mergeCell ref="A3:J3"/>
    <mergeCell ref="A4:J4"/>
    <mergeCell ref="A5:J5"/>
    <mergeCell ref="A6:B6"/>
    <mergeCell ref="D6:F6"/>
    <mergeCell ref="I6:J6"/>
    <mergeCell ref="G16:I16"/>
    <mergeCell ref="A7:J7"/>
    <mergeCell ref="A15:G15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opLeftCell="A4" workbookViewId="0">
      <selection activeCell="A2" sqref="A2:O2"/>
    </sheetView>
  </sheetViews>
  <sheetFormatPr defaultRowHeight="15"/>
  <cols>
    <col min="1" max="1" width="4.28515625" customWidth="1"/>
    <col min="2" max="2" width="53" customWidth="1"/>
    <col min="3" max="3" width="11.85546875" customWidth="1"/>
    <col min="5" max="5" width="7.42578125" customWidth="1"/>
    <col min="6" max="6" width="8.7109375" customWidth="1"/>
    <col min="7" max="7" width="8.140625" customWidth="1"/>
    <col min="8" max="8" width="10.28515625" customWidth="1"/>
    <col min="9" max="9" width="10.140625" bestFit="1" customWidth="1"/>
    <col min="10" max="10" width="10.28515625" customWidth="1"/>
    <col min="11" max="11" width="11.5703125" customWidth="1"/>
    <col min="12" max="12" width="12" customWidth="1"/>
    <col min="13" max="14" width="11.7109375" customWidth="1"/>
    <col min="15" max="15" width="12" customWidth="1"/>
  </cols>
  <sheetData>
    <row r="1" spans="1:15" ht="60" customHeight="1">
      <c r="A1" s="82" t="s">
        <v>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>
      <c r="A2" s="84" t="s">
        <v>11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>
      <c r="A3" s="86" t="s">
        <v>12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>
      <c r="A4" s="101" t="s">
        <v>23</v>
      </c>
      <c r="B4" s="102"/>
      <c r="C4" s="102"/>
      <c r="D4" s="2"/>
      <c r="E4" s="2"/>
      <c r="F4" s="2"/>
      <c r="G4" s="2"/>
      <c r="H4" s="99" t="s">
        <v>16</v>
      </c>
      <c r="I4" s="100"/>
      <c r="J4" s="100"/>
      <c r="K4" s="100"/>
      <c r="L4" s="100"/>
      <c r="M4" s="100"/>
      <c r="N4" s="100"/>
      <c r="O4" s="100"/>
    </row>
    <row r="5" spans="1:15">
      <c r="A5" s="101"/>
      <c r="B5" s="102"/>
      <c r="C5" s="102"/>
      <c r="D5" s="6" t="s">
        <v>17</v>
      </c>
      <c r="E5" s="7" t="s">
        <v>18</v>
      </c>
      <c r="F5" s="7" t="s">
        <v>19</v>
      </c>
      <c r="G5" s="7" t="s">
        <v>24</v>
      </c>
      <c r="H5" s="8">
        <v>1</v>
      </c>
      <c r="I5" s="8">
        <f>H5+1</f>
        <v>2</v>
      </c>
      <c r="J5" s="8">
        <f t="shared" ref="J5:O5" si="0">I5+1</f>
        <v>3</v>
      </c>
      <c r="K5" s="8">
        <f t="shared" si="0"/>
        <v>4</v>
      </c>
      <c r="L5" s="8">
        <f t="shared" si="0"/>
        <v>5</v>
      </c>
      <c r="M5" s="8">
        <f t="shared" si="0"/>
        <v>6</v>
      </c>
      <c r="N5" s="8">
        <f t="shared" si="0"/>
        <v>7</v>
      </c>
      <c r="O5" s="8">
        <f t="shared" si="0"/>
        <v>8</v>
      </c>
    </row>
    <row r="6" spans="1:15" ht="39.75" customHeight="1">
      <c r="A6" s="88" t="s">
        <v>31</v>
      </c>
      <c r="B6" s="89"/>
      <c r="C6" s="89"/>
      <c r="D6" s="16">
        <v>8</v>
      </c>
      <c r="E6" s="16">
        <v>1</v>
      </c>
      <c r="F6" s="17">
        <v>8</v>
      </c>
      <c r="G6" s="18"/>
      <c r="H6" s="9">
        <f t="shared" ref="H6:O7" si="1">IF(AND($E6&lt;=H$5,$F6&gt;=H$5)=TRUE,1,0)</f>
        <v>1</v>
      </c>
      <c r="I6" s="9">
        <f t="shared" si="1"/>
        <v>1</v>
      </c>
      <c r="J6" s="9">
        <f t="shared" si="1"/>
        <v>1</v>
      </c>
      <c r="K6" s="9">
        <f t="shared" si="1"/>
        <v>1</v>
      </c>
      <c r="L6" s="9">
        <f t="shared" si="1"/>
        <v>1</v>
      </c>
      <c r="M6" s="9">
        <f t="shared" si="1"/>
        <v>1</v>
      </c>
      <c r="N6" s="9">
        <f t="shared" si="1"/>
        <v>1</v>
      </c>
      <c r="O6" s="9">
        <f t="shared" si="1"/>
        <v>1</v>
      </c>
    </row>
    <row r="7" spans="1:15">
      <c r="A7" s="90" t="s">
        <v>20</v>
      </c>
      <c r="B7" s="90"/>
      <c r="C7" s="91"/>
      <c r="D7" s="94">
        <v>8</v>
      </c>
      <c r="E7" s="96">
        <f>MIN(E9:E22)</f>
        <v>1</v>
      </c>
      <c r="F7" s="96">
        <v>8</v>
      </c>
      <c r="G7" s="97"/>
      <c r="H7" s="3">
        <f t="shared" si="1"/>
        <v>1</v>
      </c>
      <c r="I7" s="3">
        <f t="shared" si="1"/>
        <v>1</v>
      </c>
      <c r="J7" s="3">
        <f t="shared" si="1"/>
        <v>1</v>
      </c>
      <c r="K7" s="3">
        <f t="shared" si="1"/>
        <v>1</v>
      </c>
      <c r="L7" s="3">
        <f t="shared" si="1"/>
        <v>1</v>
      </c>
      <c r="M7" s="3">
        <f t="shared" si="1"/>
        <v>1</v>
      </c>
      <c r="N7" s="3">
        <f t="shared" si="1"/>
        <v>1</v>
      </c>
      <c r="O7" s="3">
        <f t="shared" si="1"/>
        <v>1</v>
      </c>
    </row>
    <row r="8" spans="1:15">
      <c r="A8" s="92"/>
      <c r="B8" s="92"/>
      <c r="C8" s="93"/>
      <c r="D8" s="95"/>
      <c r="E8" s="95"/>
      <c r="F8" s="95"/>
      <c r="G8" s="98"/>
      <c r="H8" s="3"/>
      <c r="I8" s="3"/>
      <c r="J8" s="3"/>
      <c r="K8" s="3"/>
      <c r="L8" s="3"/>
      <c r="M8" s="3"/>
      <c r="N8" s="3"/>
      <c r="O8" s="3"/>
    </row>
    <row r="9" spans="1:15">
      <c r="A9" s="103">
        <v>1</v>
      </c>
      <c r="B9" s="108" t="e">
        <f>PPU!#REF!</f>
        <v>#REF!</v>
      </c>
      <c r="C9" s="104" t="e">
        <f>PPU!#REF!</f>
        <v>#REF!</v>
      </c>
      <c r="D9" s="106">
        <f>F9-E9+1</f>
        <v>1</v>
      </c>
      <c r="E9" s="107">
        <v>1</v>
      </c>
      <c r="F9" s="107">
        <v>1</v>
      </c>
      <c r="G9" s="4" t="s">
        <v>16</v>
      </c>
      <c r="H9" s="5" t="e">
        <f t="shared" ref="H9:O9" si="2">IF(IF(AND($E9&lt;=H$5,$F9&gt;=H$5)=TRUE,1,0)=1,$C9/$D9,0)</f>
        <v>#REF!</v>
      </c>
      <c r="I9" s="5">
        <f t="shared" si="2"/>
        <v>0</v>
      </c>
      <c r="J9" s="5">
        <f t="shared" si="2"/>
        <v>0</v>
      </c>
      <c r="K9" s="5">
        <f t="shared" si="2"/>
        <v>0</v>
      </c>
      <c r="L9" s="5">
        <f t="shared" si="2"/>
        <v>0</v>
      </c>
      <c r="M9" s="5">
        <f t="shared" si="2"/>
        <v>0</v>
      </c>
      <c r="N9" s="5">
        <f t="shared" si="2"/>
        <v>0</v>
      </c>
      <c r="O9" s="5">
        <f t="shared" si="2"/>
        <v>0</v>
      </c>
    </row>
    <row r="10" spans="1:15">
      <c r="A10" s="103"/>
      <c r="B10" s="109"/>
      <c r="C10" s="105"/>
      <c r="D10" s="103"/>
      <c r="E10" s="103"/>
      <c r="F10" s="103"/>
      <c r="G10" s="4" t="s">
        <v>21</v>
      </c>
      <c r="H10" s="5" t="e">
        <f>IF(H9&gt;0,H9,0)</f>
        <v>#REF!</v>
      </c>
      <c r="I10" s="5">
        <f>IF(I9&gt;0,I9+H10,0)</f>
        <v>0</v>
      </c>
      <c r="J10" s="5">
        <f t="shared" ref="J10:O10" si="3">IF(J9&gt;0,J9+I10,0)</f>
        <v>0</v>
      </c>
      <c r="K10" s="5">
        <f t="shared" si="3"/>
        <v>0</v>
      </c>
      <c r="L10" s="5">
        <f t="shared" si="3"/>
        <v>0</v>
      </c>
      <c r="M10" s="5">
        <f t="shared" si="3"/>
        <v>0</v>
      </c>
      <c r="N10" s="5">
        <f t="shared" si="3"/>
        <v>0</v>
      </c>
      <c r="O10" s="5">
        <f t="shared" si="3"/>
        <v>0</v>
      </c>
    </row>
    <row r="11" spans="1:15">
      <c r="A11" s="103">
        <v>2</v>
      </c>
      <c r="B11" s="108" t="e">
        <f>PPU!#REF!</f>
        <v>#REF!</v>
      </c>
      <c r="C11" s="104" t="e">
        <f>PPU!#REF!</f>
        <v>#REF!</v>
      </c>
      <c r="D11" s="106">
        <f t="shared" ref="D11" si="4">F11-E11+1</f>
        <v>3</v>
      </c>
      <c r="E11" s="107">
        <v>1</v>
      </c>
      <c r="F11" s="107">
        <v>3</v>
      </c>
      <c r="G11" s="4" t="s">
        <v>16</v>
      </c>
      <c r="H11" s="5" t="e">
        <f t="shared" ref="H11:O11" si="5">IF(IF(AND($E11&lt;=H$5,$F11&gt;=H$5)=TRUE,1,0)=1,$C11/$D11,0)</f>
        <v>#REF!</v>
      </c>
      <c r="I11" s="5" t="e">
        <f t="shared" si="5"/>
        <v>#REF!</v>
      </c>
      <c r="J11" s="5" t="e">
        <f t="shared" si="5"/>
        <v>#REF!</v>
      </c>
      <c r="K11" s="5">
        <f t="shared" si="5"/>
        <v>0</v>
      </c>
      <c r="L11" s="5">
        <f t="shared" si="5"/>
        <v>0</v>
      </c>
      <c r="M11" s="5">
        <f t="shared" si="5"/>
        <v>0</v>
      </c>
      <c r="N11" s="5">
        <f t="shared" si="5"/>
        <v>0</v>
      </c>
      <c r="O11" s="5">
        <f t="shared" si="5"/>
        <v>0</v>
      </c>
    </row>
    <row r="12" spans="1:15">
      <c r="A12" s="103"/>
      <c r="B12" s="109"/>
      <c r="C12" s="105"/>
      <c r="D12" s="103"/>
      <c r="E12" s="103"/>
      <c r="F12" s="103"/>
      <c r="G12" s="4" t="s">
        <v>21</v>
      </c>
      <c r="H12" s="5" t="e">
        <f>IF(H11&gt;0,H11,0)</f>
        <v>#REF!</v>
      </c>
      <c r="I12" s="5" t="e">
        <f>IF(I11&gt;0,I11+H12,0)</f>
        <v>#REF!</v>
      </c>
      <c r="J12" s="5" t="e">
        <f t="shared" ref="J12:O12" si="6">IF(J11&gt;0,J11+I12,0)</f>
        <v>#REF!</v>
      </c>
      <c r="K12" s="5">
        <f t="shared" si="6"/>
        <v>0</v>
      </c>
      <c r="L12" s="5">
        <f t="shared" si="6"/>
        <v>0</v>
      </c>
      <c r="M12" s="5">
        <f t="shared" si="6"/>
        <v>0</v>
      </c>
      <c r="N12" s="5">
        <f t="shared" si="6"/>
        <v>0</v>
      </c>
      <c r="O12" s="5">
        <f t="shared" si="6"/>
        <v>0</v>
      </c>
    </row>
    <row r="13" spans="1:15">
      <c r="A13" s="103">
        <v>3</v>
      </c>
      <c r="B13" s="108" t="e">
        <f>PPU!#REF!</f>
        <v>#REF!</v>
      </c>
      <c r="C13" s="104" t="e">
        <f>PPU!#REF!</f>
        <v>#REF!</v>
      </c>
      <c r="D13" s="106">
        <f t="shared" ref="D13" si="7">F13-E13+1</f>
        <v>4</v>
      </c>
      <c r="E13" s="107">
        <v>1</v>
      </c>
      <c r="F13" s="107">
        <v>4</v>
      </c>
      <c r="G13" s="4" t="s">
        <v>16</v>
      </c>
      <c r="H13" s="5" t="e">
        <f t="shared" ref="H13:O13" si="8">IF(IF(AND($E13&lt;=H$5,$F13&gt;=H$5)=TRUE,1,0)=1,$C13/$D13,0)</f>
        <v>#REF!</v>
      </c>
      <c r="I13" s="5" t="e">
        <f t="shared" si="8"/>
        <v>#REF!</v>
      </c>
      <c r="J13" s="5" t="e">
        <f t="shared" si="8"/>
        <v>#REF!</v>
      </c>
      <c r="K13" s="5" t="e">
        <f t="shared" si="8"/>
        <v>#REF!</v>
      </c>
      <c r="L13" s="5">
        <f t="shared" si="8"/>
        <v>0</v>
      </c>
      <c r="M13" s="5">
        <f t="shared" si="8"/>
        <v>0</v>
      </c>
      <c r="N13" s="5">
        <f t="shared" si="8"/>
        <v>0</v>
      </c>
      <c r="O13" s="5">
        <f t="shared" si="8"/>
        <v>0</v>
      </c>
    </row>
    <row r="14" spans="1:15">
      <c r="A14" s="103"/>
      <c r="B14" s="109"/>
      <c r="C14" s="105"/>
      <c r="D14" s="103"/>
      <c r="E14" s="103"/>
      <c r="F14" s="103"/>
      <c r="G14" s="4" t="s">
        <v>21</v>
      </c>
      <c r="H14" s="5" t="e">
        <f>IF(H13&gt;0,H13,0)</f>
        <v>#REF!</v>
      </c>
      <c r="I14" s="5" t="e">
        <f>IF(I13&gt;0,I13+H14,0)</f>
        <v>#REF!</v>
      </c>
      <c r="J14" s="5" t="e">
        <f t="shared" ref="J14:O14" si="9">IF(J13&gt;0,J13+I14,0)</f>
        <v>#REF!</v>
      </c>
      <c r="K14" s="5" t="e">
        <f t="shared" si="9"/>
        <v>#REF!</v>
      </c>
      <c r="L14" s="5">
        <f t="shared" si="9"/>
        <v>0</v>
      </c>
      <c r="M14" s="5">
        <f t="shared" si="9"/>
        <v>0</v>
      </c>
      <c r="N14" s="5">
        <f t="shared" si="9"/>
        <v>0</v>
      </c>
      <c r="O14" s="5">
        <f t="shared" si="9"/>
        <v>0</v>
      </c>
    </row>
    <row r="15" spans="1:15">
      <c r="A15" s="103">
        <v>4</v>
      </c>
      <c r="B15" s="108" t="e">
        <f>PPU!#REF!</f>
        <v>#REF!</v>
      </c>
      <c r="C15" s="104" t="e">
        <f>PPU!#REF!</f>
        <v>#REF!</v>
      </c>
      <c r="D15" s="106">
        <f t="shared" ref="D15" si="10">F15-E15+1</f>
        <v>2</v>
      </c>
      <c r="E15" s="107">
        <v>1</v>
      </c>
      <c r="F15" s="107">
        <v>2</v>
      </c>
      <c r="G15" s="4" t="s">
        <v>16</v>
      </c>
      <c r="H15" s="5" t="e">
        <f t="shared" ref="H15:O15" si="11">IF(IF(AND($E15&lt;=H$5,$F15&gt;=H$5)=TRUE,1,0)=1,$C15/$D15,0)</f>
        <v>#REF!</v>
      </c>
      <c r="I15" s="5" t="e">
        <f t="shared" si="11"/>
        <v>#REF!</v>
      </c>
      <c r="J15" s="5">
        <f t="shared" si="11"/>
        <v>0</v>
      </c>
      <c r="K15" s="5">
        <f t="shared" si="11"/>
        <v>0</v>
      </c>
      <c r="L15" s="5">
        <f t="shared" si="11"/>
        <v>0</v>
      </c>
      <c r="M15" s="5">
        <f t="shared" si="11"/>
        <v>0</v>
      </c>
      <c r="N15" s="5">
        <f t="shared" si="11"/>
        <v>0</v>
      </c>
      <c r="O15" s="5">
        <f t="shared" si="11"/>
        <v>0</v>
      </c>
    </row>
    <row r="16" spans="1:15">
      <c r="A16" s="103"/>
      <c r="B16" s="109"/>
      <c r="C16" s="105"/>
      <c r="D16" s="103"/>
      <c r="E16" s="103"/>
      <c r="F16" s="103"/>
      <c r="G16" s="4" t="s">
        <v>21</v>
      </c>
      <c r="H16" s="5" t="e">
        <f>IF(H15&gt;0,H15,0)</f>
        <v>#REF!</v>
      </c>
      <c r="I16" s="5" t="e">
        <f>IF(I15&gt;0,I15+H16,0)</f>
        <v>#REF!</v>
      </c>
      <c r="J16" s="5">
        <f t="shared" ref="J16:O16" si="12">IF(J15&gt;0,J15+I16,0)</f>
        <v>0</v>
      </c>
      <c r="K16" s="5">
        <f t="shared" si="12"/>
        <v>0</v>
      </c>
      <c r="L16" s="5">
        <f t="shared" si="12"/>
        <v>0</v>
      </c>
      <c r="M16" s="5">
        <f t="shared" si="12"/>
        <v>0</v>
      </c>
      <c r="N16" s="5">
        <f t="shared" si="12"/>
        <v>0</v>
      </c>
      <c r="O16" s="5">
        <f t="shared" si="12"/>
        <v>0</v>
      </c>
    </row>
    <row r="17" spans="1:15">
      <c r="A17" s="103">
        <v>5</v>
      </c>
      <c r="B17" s="108" t="e">
        <f>PPU!#REF!</f>
        <v>#REF!</v>
      </c>
      <c r="C17" s="104" t="e">
        <f>PPU!#REF!</f>
        <v>#REF!</v>
      </c>
      <c r="D17" s="106">
        <f>F17-E17+1</f>
        <v>5</v>
      </c>
      <c r="E17" s="107">
        <v>1</v>
      </c>
      <c r="F17" s="107">
        <v>5</v>
      </c>
      <c r="G17" s="4" t="s">
        <v>16</v>
      </c>
      <c r="H17" s="5" t="e">
        <f t="shared" ref="H17:O17" si="13">IF(IF(AND($E17&lt;=H$5,$F17&gt;=H$5)=TRUE,1,0)=1,$C17/$D17,0)</f>
        <v>#REF!</v>
      </c>
      <c r="I17" s="5" t="e">
        <f t="shared" si="13"/>
        <v>#REF!</v>
      </c>
      <c r="J17" s="5" t="e">
        <f t="shared" si="13"/>
        <v>#REF!</v>
      </c>
      <c r="K17" s="5" t="e">
        <f t="shared" si="13"/>
        <v>#REF!</v>
      </c>
      <c r="L17" s="5" t="e">
        <f t="shared" si="13"/>
        <v>#REF!</v>
      </c>
      <c r="M17" s="5">
        <f t="shared" si="13"/>
        <v>0</v>
      </c>
      <c r="N17" s="5">
        <f t="shared" si="13"/>
        <v>0</v>
      </c>
      <c r="O17" s="5">
        <f t="shared" si="13"/>
        <v>0</v>
      </c>
    </row>
    <row r="18" spans="1:15">
      <c r="A18" s="103"/>
      <c r="B18" s="109"/>
      <c r="C18" s="105"/>
      <c r="D18" s="103"/>
      <c r="E18" s="103"/>
      <c r="F18" s="103"/>
      <c r="G18" s="4" t="s">
        <v>21</v>
      </c>
      <c r="H18" s="5" t="e">
        <f>IF(H17&gt;0,H17,0)</f>
        <v>#REF!</v>
      </c>
      <c r="I18" s="5" t="e">
        <f>IF(I17&gt;0,I17+H18,0)</f>
        <v>#REF!</v>
      </c>
      <c r="J18" s="5" t="e">
        <f t="shared" ref="J18:O18" si="14">IF(J17&gt;0,J17+I18,0)</f>
        <v>#REF!</v>
      </c>
      <c r="K18" s="5" t="e">
        <f t="shared" si="14"/>
        <v>#REF!</v>
      </c>
      <c r="L18" s="5" t="e">
        <f t="shared" si="14"/>
        <v>#REF!</v>
      </c>
      <c r="M18" s="5">
        <f t="shared" si="14"/>
        <v>0</v>
      </c>
      <c r="N18" s="5">
        <f t="shared" si="14"/>
        <v>0</v>
      </c>
      <c r="O18" s="5">
        <f t="shared" si="14"/>
        <v>0</v>
      </c>
    </row>
    <row r="19" spans="1:15">
      <c r="A19" s="103">
        <v>6</v>
      </c>
      <c r="B19" s="108" t="e">
        <f>PPU!#REF!</f>
        <v>#REF!</v>
      </c>
      <c r="C19" s="104" t="e">
        <f>PPU!#REF!</f>
        <v>#REF!</v>
      </c>
      <c r="D19" s="106">
        <f t="shared" ref="D19" si="15">F19-E19+1</f>
        <v>1</v>
      </c>
      <c r="E19" s="107">
        <v>4</v>
      </c>
      <c r="F19" s="107">
        <v>4</v>
      </c>
      <c r="G19" s="4" t="s">
        <v>16</v>
      </c>
      <c r="H19" s="5">
        <f t="shared" ref="H19:O19" si="16">IF(IF(AND($E19&lt;=H$5,$F19&gt;=H$5)=TRUE,1,0)=1,$C19/$D19,0)</f>
        <v>0</v>
      </c>
      <c r="I19" s="5">
        <f t="shared" si="16"/>
        <v>0</v>
      </c>
      <c r="J19" s="5">
        <f t="shared" si="16"/>
        <v>0</v>
      </c>
      <c r="K19" s="5" t="e">
        <f t="shared" si="16"/>
        <v>#REF!</v>
      </c>
      <c r="L19" s="5">
        <f t="shared" si="16"/>
        <v>0</v>
      </c>
      <c r="M19" s="5">
        <f t="shared" si="16"/>
        <v>0</v>
      </c>
      <c r="N19" s="5">
        <f t="shared" si="16"/>
        <v>0</v>
      </c>
      <c r="O19" s="5">
        <f t="shared" si="16"/>
        <v>0</v>
      </c>
    </row>
    <row r="20" spans="1:15">
      <c r="A20" s="103"/>
      <c r="B20" s="109"/>
      <c r="C20" s="105"/>
      <c r="D20" s="103"/>
      <c r="E20" s="103"/>
      <c r="F20" s="103"/>
      <c r="G20" s="4" t="s">
        <v>21</v>
      </c>
      <c r="H20" s="5">
        <f>IF(H19&gt;0,H19,0)</f>
        <v>0</v>
      </c>
      <c r="I20" s="5">
        <f>IF(I19&gt;0,I19+H20,0)</f>
        <v>0</v>
      </c>
      <c r="J20" s="5">
        <f t="shared" ref="J20:O20" si="17">IF(J19&gt;0,J19+I20,0)</f>
        <v>0</v>
      </c>
      <c r="K20" s="5" t="e">
        <f t="shared" si="17"/>
        <v>#REF!</v>
      </c>
      <c r="L20" s="5">
        <f t="shared" si="17"/>
        <v>0</v>
      </c>
      <c r="M20" s="5">
        <f t="shared" si="17"/>
        <v>0</v>
      </c>
      <c r="N20" s="5">
        <f t="shared" si="17"/>
        <v>0</v>
      </c>
      <c r="O20" s="5">
        <f t="shared" si="17"/>
        <v>0</v>
      </c>
    </row>
    <row r="21" spans="1:15">
      <c r="A21" s="103">
        <v>7</v>
      </c>
      <c r="B21" s="108" t="e">
        <f>PPU!#REF!</f>
        <v>#REF!</v>
      </c>
      <c r="C21" s="104" t="e">
        <f>PPU!#REF!</f>
        <v>#REF!</v>
      </c>
      <c r="D21" s="106">
        <f t="shared" ref="D21" si="18">F21-E21+1</f>
        <v>2</v>
      </c>
      <c r="E21" s="107">
        <v>3</v>
      </c>
      <c r="F21" s="107">
        <v>4</v>
      </c>
      <c r="G21" s="4" t="s">
        <v>16</v>
      </c>
      <c r="H21" s="5">
        <f t="shared" ref="H21:O85" si="19">IF(IF(AND($E21&lt;=H$5,$F21&gt;=H$5)=TRUE,1,0)=1,$C21/$D21,0)</f>
        <v>0</v>
      </c>
      <c r="I21" s="5">
        <f t="shared" si="19"/>
        <v>0</v>
      </c>
      <c r="J21" s="5" t="e">
        <f t="shared" si="19"/>
        <v>#REF!</v>
      </c>
      <c r="K21" s="5" t="e">
        <f t="shared" si="19"/>
        <v>#REF!</v>
      </c>
      <c r="L21" s="5">
        <f t="shared" si="19"/>
        <v>0</v>
      </c>
      <c r="M21" s="5">
        <f t="shared" si="19"/>
        <v>0</v>
      </c>
      <c r="N21" s="5">
        <f t="shared" si="19"/>
        <v>0</v>
      </c>
      <c r="O21" s="5">
        <f t="shared" si="19"/>
        <v>0</v>
      </c>
    </row>
    <row r="22" spans="1:15">
      <c r="A22" s="103"/>
      <c r="B22" s="109"/>
      <c r="C22" s="105"/>
      <c r="D22" s="103"/>
      <c r="E22" s="103"/>
      <c r="F22" s="103"/>
      <c r="G22" s="4" t="s">
        <v>21</v>
      </c>
      <c r="H22" s="5">
        <f>IF(H21&gt;0,H21,0)</f>
        <v>0</v>
      </c>
      <c r="I22" s="5">
        <f>IF(I21&gt;0,I21+H22,0)</f>
        <v>0</v>
      </c>
      <c r="J22" s="5" t="e">
        <f t="shared" ref="J22:O22" si="20">IF(J21&gt;0,J21+I22,0)</f>
        <v>#REF!</v>
      </c>
      <c r="K22" s="5" t="e">
        <f t="shared" si="20"/>
        <v>#REF!</v>
      </c>
      <c r="L22" s="5">
        <f t="shared" si="20"/>
        <v>0</v>
      </c>
      <c r="M22" s="5">
        <f t="shared" si="20"/>
        <v>0</v>
      </c>
      <c r="N22" s="5">
        <f t="shared" si="20"/>
        <v>0</v>
      </c>
      <c r="O22" s="5">
        <f t="shared" si="20"/>
        <v>0</v>
      </c>
    </row>
    <row r="23" spans="1:15">
      <c r="A23" s="103">
        <v>8</v>
      </c>
      <c r="B23" s="108" t="e">
        <f>PPU!#REF!</f>
        <v>#REF!</v>
      </c>
      <c r="C23" s="104" t="e">
        <f>PPU!#REF!</f>
        <v>#REF!</v>
      </c>
      <c r="D23" s="106">
        <f t="shared" ref="D23" si="21">F23-E23+1</f>
        <v>2</v>
      </c>
      <c r="E23" s="107">
        <v>4</v>
      </c>
      <c r="F23" s="107">
        <v>5</v>
      </c>
      <c r="G23" s="4" t="s">
        <v>16</v>
      </c>
      <c r="H23" s="5">
        <f t="shared" si="19"/>
        <v>0</v>
      </c>
      <c r="I23" s="5">
        <f t="shared" si="19"/>
        <v>0</v>
      </c>
      <c r="J23" s="5">
        <f t="shared" si="19"/>
        <v>0</v>
      </c>
      <c r="K23" s="5" t="e">
        <f t="shared" si="19"/>
        <v>#REF!</v>
      </c>
      <c r="L23" s="5" t="e">
        <f t="shared" si="19"/>
        <v>#REF!</v>
      </c>
      <c r="M23" s="5">
        <f t="shared" si="19"/>
        <v>0</v>
      </c>
      <c r="N23" s="5">
        <f t="shared" si="19"/>
        <v>0</v>
      </c>
      <c r="O23" s="5">
        <f t="shared" si="19"/>
        <v>0</v>
      </c>
    </row>
    <row r="24" spans="1:15">
      <c r="A24" s="103"/>
      <c r="B24" s="109"/>
      <c r="C24" s="105"/>
      <c r="D24" s="103"/>
      <c r="E24" s="103"/>
      <c r="F24" s="103"/>
      <c r="G24" s="4" t="s">
        <v>21</v>
      </c>
      <c r="H24" s="5">
        <f>IF(H23&gt;0,H23,0)</f>
        <v>0</v>
      </c>
      <c r="I24" s="5">
        <f>IF(I23&gt;0,I23+H24,0)</f>
        <v>0</v>
      </c>
      <c r="J24" s="5">
        <f t="shared" ref="J24" si="22">IF(J23&gt;0,J23+I24,0)</f>
        <v>0</v>
      </c>
      <c r="K24" s="5" t="e">
        <f t="shared" ref="K24" si="23">IF(K23&gt;0,K23+J24,0)</f>
        <v>#REF!</v>
      </c>
      <c r="L24" s="5" t="e">
        <f t="shared" ref="L24" si="24">IF(L23&gt;0,L23+K24,0)</f>
        <v>#REF!</v>
      </c>
      <c r="M24" s="5">
        <f t="shared" ref="M24" si="25">IF(M23&gt;0,M23+L24,0)</f>
        <v>0</v>
      </c>
      <c r="N24" s="5">
        <f t="shared" ref="N24" si="26">IF(N23&gt;0,N23+M24,0)</f>
        <v>0</v>
      </c>
      <c r="O24" s="5">
        <f t="shared" ref="O24" si="27">IF(O23&gt;0,O23+N24,0)</f>
        <v>0</v>
      </c>
    </row>
    <row r="25" spans="1:15">
      <c r="A25" s="103">
        <v>9</v>
      </c>
      <c r="B25" s="108" t="e">
        <f>PPU!#REF!</f>
        <v>#REF!</v>
      </c>
      <c r="C25" s="104" t="e">
        <f>PPU!#REF!</f>
        <v>#REF!</v>
      </c>
      <c r="D25" s="106">
        <f t="shared" ref="D25" si="28">F25-E25+1</f>
        <v>2</v>
      </c>
      <c r="E25" s="107">
        <v>5</v>
      </c>
      <c r="F25" s="107">
        <v>6</v>
      </c>
      <c r="G25" s="4" t="s">
        <v>16</v>
      </c>
      <c r="H25" s="5">
        <f t="shared" si="19"/>
        <v>0</v>
      </c>
      <c r="I25" s="5">
        <f t="shared" si="19"/>
        <v>0</v>
      </c>
      <c r="J25" s="5">
        <f t="shared" si="19"/>
        <v>0</v>
      </c>
      <c r="K25" s="5">
        <f t="shared" si="19"/>
        <v>0</v>
      </c>
      <c r="L25" s="5" t="e">
        <f t="shared" si="19"/>
        <v>#REF!</v>
      </c>
      <c r="M25" s="5" t="e">
        <f t="shared" si="19"/>
        <v>#REF!</v>
      </c>
      <c r="N25" s="5">
        <f t="shared" si="19"/>
        <v>0</v>
      </c>
      <c r="O25" s="5">
        <f t="shared" si="19"/>
        <v>0</v>
      </c>
    </row>
    <row r="26" spans="1:15">
      <c r="A26" s="103"/>
      <c r="B26" s="109"/>
      <c r="C26" s="105"/>
      <c r="D26" s="103"/>
      <c r="E26" s="103"/>
      <c r="F26" s="103"/>
      <c r="G26" s="4" t="s">
        <v>21</v>
      </c>
      <c r="H26" s="5">
        <f>IF(H25&gt;0,H25,0)</f>
        <v>0</v>
      </c>
      <c r="I26" s="5">
        <f>IF(I25&gt;0,I25+H26,0)</f>
        <v>0</v>
      </c>
      <c r="J26" s="5">
        <f t="shared" ref="J26" si="29">IF(J25&gt;0,J25+I26,0)</f>
        <v>0</v>
      </c>
      <c r="K26" s="5">
        <f t="shared" ref="K26" si="30">IF(K25&gt;0,K25+J26,0)</f>
        <v>0</v>
      </c>
      <c r="L26" s="5" t="e">
        <f t="shared" ref="L26" si="31">IF(L25&gt;0,L25+K26,0)</f>
        <v>#REF!</v>
      </c>
      <c r="M26" s="5" t="e">
        <f t="shared" ref="M26" si="32">IF(M25&gt;0,M25+L26,0)</f>
        <v>#REF!</v>
      </c>
      <c r="N26" s="5">
        <f t="shared" ref="N26" si="33">IF(N25&gt;0,N25+M26,0)</f>
        <v>0</v>
      </c>
      <c r="O26" s="5">
        <f t="shared" ref="O26" si="34">IF(O25&gt;0,O25+N26,0)</f>
        <v>0</v>
      </c>
    </row>
    <row r="27" spans="1:15">
      <c r="A27" s="103">
        <v>10</v>
      </c>
      <c r="B27" s="108" t="e">
        <f>PPU!#REF!</f>
        <v>#REF!</v>
      </c>
      <c r="C27" s="104" t="e">
        <f>PPU!#REF!</f>
        <v>#REF!</v>
      </c>
      <c r="D27" s="106">
        <f t="shared" ref="D27" si="35">F27-E27+1</f>
        <v>1</v>
      </c>
      <c r="E27" s="107">
        <v>6</v>
      </c>
      <c r="F27" s="107">
        <v>6</v>
      </c>
      <c r="G27" s="4" t="s">
        <v>16</v>
      </c>
      <c r="H27" s="5">
        <f t="shared" si="19"/>
        <v>0</v>
      </c>
      <c r="I27" s="5">
        <f t="shared" si="19"/>
        <v>0</v>
      </c>
      <c r="J27" s="5">
        <f t="shared" si="19"/>
        <v>0</v>
      </c>
      <c r="K27" s="5">
        <f t="shared" si="19"/>
        <v>0</v>
      </c>
      <c r="L27" s="5">
        <f t="shared" si="19"/>
        <v>0</v>
      </c>
      <c r="M27" s="5" t="e">
        <f t="shared" si="19"/>
        <v>#REF!</v>
      </c>
      <c r="N27" s="5">
        <f t="shared" si="19"/>
        <v>0</v>
      </c>
      <c r="O27" s="5">
        <f t="shared" si="19"/>
        <v>0</v>
      </c>
    </row>
    <row r="28" spans="1:15">
      <c r="A28" s="103"/>
      <c r="B28" s="109"/>
      <c r="C28" s="105"/>
      <c r="D28" s="103"/>
      <c r="E28" s="103"/>
      <c r="F28" s="103"/>
      <c r="G28" s="4" t="s">
        <v>21</v>
      </c>
      <c r="H28" s="5">
        <f>IF(H27&gt;0,H27,0)</f>
        <v>0</v>
      </c>
      <c r="I28" s="5">
        <f>IF(I27&gt;0,I27+H28,0)</f>
        <v>0</v>
      </c>
      <c r="J28" s="5">
        <f t="shared" ref="J28" si="36">IF(J27&gt;0,J27+I28,0)</f>
        <v>0</v>
      </c>
      <c r="K28" s="5">
        <f t="shared" ref="K28" si="37">IF(K27&gt;0,K27+J28,0)</f>
        <v>0</v>
      </c>
      <c r="L28" s="5">
        <f t="shared" ref="L28" si="38">IF(L27&gt;0,L27+K28,0)</f>
        <v>0</v>
      </c>
      <c r="M28" s="5" t="e">
        <f t="shared" ref="M28" si="39">IF(M27&gt;0,M27+L28,0)</f>
        <v>#REF!</v>
      </c>
      <c r="N28" s="5">
        <f t="shared" ref="N28" si="40">IF(N27&gt;0,N27+M28,0)</f>
        <v>0</v>
      </c>
      <c r="O28" s="5">
        <f t="shared" ref="O28" si="41">IF(O27&gt;0,O27+N28,0)</f>
        <v>0</v>
      </c>
    </row>
    <row r="29" spans="1:15">
      <c r="A29" s="103">
        <v>12</v>
      </c>
      <c r="B29" s="108" t="e">
        <f>PPU!#REF!</f>
        <v>#REF!</v>
      </c>
      <c r="C29" s="104" t="e">
        <f>PPU!#REF!</f>
        <v>#REF!</v>
      </c>
      <c r="D29" s="106">
        <f t="shared" ref="D29" si="42">F29-E29+1</f>
        <v>2</v>
      </c>
      <c r="E29" s="107">
        <v>5</v>
      </c>
      <c r="F29" s="107">
        <v>6</v>
      </c>
      <c r="G29" s="4" t="s">
        <v>16</v>
      </c>
      <c r="H29" s="5">
        <f t="shared" si="19"/>
        <v>0</v>
      </c>
      <c r="I29" s="5">
        <f t="shared" si="19"/>
        <v>0</v>
      </c>
      <c r="J29" s="5">
        <f t="shared" si="19"/>
        <v>0</v>
      </c>
      <c r="K29" s="5">
        <f t="shared" si="19"/>
        <v>0</v>
      </c>
      <c r="L29" s="5" t="e">
        <f t="shared" si="19"/>
        <v>#REF!</v>
      </c>
      <c r="M29" s="5" t="e">
        <f t="shared" si="19"/>
        <v>#REF!</v>
      </c>
      <c r="N29" s="5">
        <f t="shared" si="19"/>
        <v>0</v>
      </c>
      <c r="O29" s="5">
        <f t="shared" si="19"/>
        <v>0</v>
      </c>
    </row>
    <row r="30" spans="1:15">
      <c r="A30" s="103"/>
      <c r="B30" s="109"/>
      <c r="C30" s="105"/>
      <c r="D30" s="103"/>
      <c r="E30" s="103"/>
      <c r="F30" s="103"/>
      <c r="G30" s="4" t="s">
        <v>21</v>
      </c>
      <c r="H30" s="5">
        <f>IF(H29&gt;0,H29,0)</f>
        <v>0</v>
      </c>
      <c r="I30" s="5">
        <f>IF(I29&gt;0,I29+H30,0)</f>
        <v>0</v>
      </c>
      <c r="J30" s="5">
        <f t="shared" ref="J30" si="43">IF(J29&gt;0,J29+I30,0)</f>
        <v>0</v>
      </c>
      <c r="K30" s="5">
        <f t="shared" ref="K30" si="44">IF(K29&gt;0,K29+J30,0)</f>
        <v>0</v>
      </c>
      <c r="L30" s="5" t="e">
        <f t="shared" ref="L30" si="45">IF(L29&gt;0,L29+K30,0)</f>
        <v>#REF!</v>
      </c>
      <c r="M30" s="5" t="e">
        <f t="shared" ref="M30" si="46">IF(M29&gt;0,M29+L30,0)</f>
        <v>#REF!</v>
      </c>
      <c r="N30" s="5">
        <f t="shared" ref="N30" si="47">IF(N29&gt;0,N29+M30,0)</f>
        <v>0</v>
      </c>
      <c r="O30" s="5">
        <f t="shared" ref="O30" si="48">IF(O29&gt;0,O29+N30,0)</f>
        <v>0</v>
      </c>
    </row>
    <row r="31" spans="1:15">
      <c r="A31" s="103">
        <v>13</v>
      </c>
      <c r="B31" s="108" t="e">
        <f>PPU!#REF!</f>
        <v>#REF!</v>
      </c>
      <c r="C31" s="104" t="e">
        <f>PPU!#REF!</f>
        <v>#REF!</v>
      </c>
      <c r="D31" s="106">
        <f t="shared" ref="D31" si="49">F31-E31+1</f>
        <v>1</v>
      </c>
      <c r="E31" s="107">
        <v>6</v>
      </c>
      <c r="F31" s="107">
        <v>6</v>
      </c>
      <c r="G31" s="4" t="s">
        <v>16</v>
      </c>
      <c r="H31" s="5">
        <f t="shared" si="19"/>
        <v>0</v>
      </c>
      <c r="I31" s="5">
        <f t="shared" si="19"/>
        <v>0</v>
      </c>
      <c r="J31" s="5">
        <f t="shared" si="19"/>
        <v>0</v>
      </c>
      <c r="K31" s="5">
        <f t="shared" si="19"/>
        <v>0</v>
      </c>
      <c r="L31" s="5">
        <f t="shared" si="19"/>
        <v>0</v>
      </c>
      <c r="M31" s="5" t="e">
        <f t="shared" si="19"/>
        <v>#REF!</v>
      </c>
      <c r="N31" s="5">
        <f t="shared" si="19"/>
        <v>0</v>
      </c>
      <c r="O31" s="5">
        <f t="shared" si="19"/>
        <v>0</v>
      </c>
    </row>
    <row r="32" spans="1:15">
      <c r="A32" s="103"/>
      <c r="B32" s="109"/>
      <c r="C32" s="105"/>
      <c r="D32" s="103"/>
      <c r="E32" s="103"/>
      <c r="F32" s="103"/>
      <c r="G32" s="4" t="s">
        <v>21</v>
      </c>
      <c r="H32" s="5">
        <f>IF(H31&gt;0,H31,0)</f>
        <v>0</v>
      </c>
      <c r="I32" s="5">
        <f>IF(I31&gt;0,I31+H32,0)</f>
        <v>0</v>
      </c>
      <c r="J32" s="5">
        <f t="shared" ref="J32" si="50">IF(J31&gt;0,J31+I32,0)</f>
        <v>0</v>
      </c>
      <c r="K32" s="5">
        <f t="shared" ref="K32" si="51">IF(K31&gt;0,K31+J32,0)</f>
        <v>0</v>
      </c>
      <c r="L32" s="5">
        <f t="shared" ref="L32" si="52">IF(L31&gt;0,L31+K32,0)</f>
        <v>0</v>
      </c>
      <c r="M32" s="5" t="e">
        <f t="shared" ref="M32" si="53">IF(M31&gt;0,M31+L32,0)</f>
        <v>#REF!</v>
      </c>
      <c r="N32" s="5">
        <f t="shared" ref="N32" si="54">IF(N31&gt;0,N31+M32,0)</f>
        <v>0</v>
      </c>
      <c r="O32" s="5">
        <f t="shared" ref="O32" si="55">IF(O31&gt;0,O31+N32,0)</f>
        <v>0</v>
      </c>
    </row>
    <row r="33" spans="1:15">
      <c r="A33" s="103">
        <v>14</v>
      </c>
      <c r="B33" s="108" t="e">
        <f>PPU!#REF!</f>
        <v>#REF!</v>
      </c>
      <c r="C33" s="104" t="e">
        <f>PPU!#REF!</f>
        <v>#REF!</v>
      </c>
      <c r="D33" s="106">
        <f t="shared" ref="D33" si="56">F33-E33+1</f>
        <v>1</v>
      </c>
      <c r="E33" s="107">
        <v>6</v>
      </c>
      <c r="F33" s="107">
        <v>6</v>
      </c>
      <c r="G33" s="4" t="s">
        <v>16</v>
      </c>
      <c r="H33" s="5">
        <f t="shared" si="19"/>
        <v>0</v>
      </c>
      <c r="I33" s="5">
        <f t="shared" si="19"/>
        <v>0</v>
      </c>
      <c r="J33" s="5">
        <f t="shared" si="19"/>
        <v>0</v>
      </c>
      <c r="K33" s="5">
        <f t="shared" si="19"/>
        <v>0</v>
      </c>
      <c r="L33" s="5">
        <f t="shared" si="19"/>
        <v>0</v>
      </c>
      <c r="M33" s="5" t="e">
        <f t="shared" si="19"/>
        <v>#REF!</v>
      </c>
      <c r="N33" s="5">
        <f t="shared" si="19"/>
        <v>0</v>
      </c>
      <c r="O33" s="5">
        <f t="shared" si="19"/>
        <v>0</v>
      </c>
    </row>
    <row r="34" spans="1:15">
      <c r="A34" s="103"/>
      <c r="B34" s="109"/>
      <c r="C34" s="105"/>
      <c r="D34" s="103"/>
      <c r="E34" s="103"/>
      <c r="F34" s="103"/>
      <c r="G34" s="4" t="s">
        <v>21</v>
      </c>
      <c r="H34" s="5">
        <f>IF(H33&gt;0,H33,0)</f>
        <v>0</v>
      </c>
      <c r="I34" s="5">
        <f>IF(I33&gt;0,I33+H34,0)</f>
        <v>0</v>
      </c>
      <c r="J34" s="5">
        <f t="shared" ref="J34" si="57">IF(J33&gt;0,J33+I34,0)</f>
        <v>0</v>
      </c>
      <c r="K34" s="5">
        <f t="shared" ref="K34" si="58">IF(K33&gt;0,K33+J34,0)</f>
        <v>0</v>
      </c>
      <c r="L34" s="5">
        <f t="shared" ref="L34" si="59">IF(L33&gt;0,L33+K34,0)</f>
        <v>0</v>
      </c>
      <c r="M34" s="5" t="e">
        <f t="shared" ref="M34" si="60">IF(M33&gt;0,M33+L34,0)</f>
        <v>#REF!</v>
      </c>
      <c r="N34" s="5">
        <f t="shared" ref="N34" si="61">IF(N33&gt;0,N33+M34,0)</f>
        <v>0</v>
      </c>
      <c r="O34" s="5">
        <f t="shared" ref="O34" si="62">IF(O33&gt;0,O33+N34,0)</f>
        <v>0</v>
      </c>
    </row>
    <row r="35" spans="1:15">
      <c r="A35" s="103">
        <v>15</v>
      </c>
      <c r="B35" s="108" t="e">
        <f>PPU!#REF!</f>
        <v>#REF!</v>
      </c>
      <c r="C35" s="104" t="e">
        <f>PPU!#REF!</f>
        <v>#REF!</v>
      </c>
      <c r="D35" s="106">
        <f t="shared" ref="D35" si="63">F35-E35+1</f>
        <v>1</v>
      </c>
      <c r="E35" s="107">
        <v>5</v>
      </c>
      <c r="F35" s="107">
        <v>5</v>
      </c>
      <c r="G35" s="4" t="s">
        <v>16</v>
      </c>
      <c r="H35" s="5">
        <f t="shared" ref="H35:N35" si="64">IF(IF(AND($E35&lt;=H$5,$F35&gt;=H$5)=TRUE,1,0)=1,$C35/$D35,0)</f>
        <v>0</v>
      </c>
      <c r="I35" s="5">
        <f t="shared" si="64"/>
        <v>0</v>
      </c>
      <c r="J35" s="5">
        <f t="shared" si="64"/>
        <v>0</v>
      </c>
      <c r="K35" s="5">
        <f t="shared" si="64"/>
        <v>0</v>
      </c>
      <c r="L35" s="5" t="e">
        <f t="shared" si="64"/>
        <v>#REF!</v>
      </c>
      <c r="M35" s="5">
        <f t="shared" si="64"/>
        <v>0</v>
      </c>
      <c r="N35" s="5">
        <f t="shared" si="64"/>
        <v>0</v>
      </c>
      <c r="O35" s="5"/>
    </row>
    <row r="36" spans="1:15">
      <c r="A36" s="103"/>
      <c r="B36" s="109"/>
      <c r="C36" s="105"/>
      <c r="D36" s="103"/>
      <c r="E36" s="103"/>
      <c r="F36" s="103"/>
      <c r="G36" s="4" t="s">
        <v>21</v>
      </c>
      <c r="H36" s="5">
        <f>IF(H35&gt;0,H35,0)</f>
        <v>0</v>
      </c>
      <c r="I36" s="5">
        <f>IF(I35&gt;0,I35+H36,0)</f>
        <v>0</v>
      </c>
      <c r="J36" s="5">
        <f t="shared" ref="J36" si="65">IF(J35&gt;0,J35+I36,0)</f>
        <v>0</v>
      </c>
      <c r="K36" s="5">
        <f t="shared" ref="K36" si="66">IF(K35&gt;0,K35+J36,0)</f>
        <v>0</v>
      </c>
      <c r="L36" s="5" t="e">
        <f t="shared" ref="L36" si="67">IF(L35&gt;0,L35+K36,0)</f>
        <v>#REF!</v>
      </c>
      <c r="M36" s="5">
        <f t="shared" ref="M36" si="68">IF(M35&gt;0,M35+L36,0)</f>
        <v>0</v>
      </c>
      <c r="N36" s="5">
        <f t="shared" ref="N36" si="69">IF(N35&gt;0,N35+M36,0)</f>
        <v>0</v>
      </c>
      <c r="O36" s="5"/>
    </row>
    <row r="37" spans="1:15">
      <c r="A37" s="103">
        <v>15</v>
      </c>
      <c r="B37" s="108" t="e">
        <f>PPU!#REF!</f>
        <v>#REF!</v>
      </c>
      <c r="C37" s="104" t="e">
        <f>PPU!#REF!</f>
        <v>#REF!</v>
      </c>
      <c r="D37" s="106">
        <f t="shared" ref="D37" si="70">F37-E37+1</f>
        <v>1</v>
      </c>
      <c r="E37" s="107">
        <v>6</v>
      </c>
      <c r="F37" s="107">
        <v>6</v>
      </c>
      <c r="G37" s="4" t="s">
        <v>16</v>
      </c>
      <c r="H37" s="5">
        <f t="shared" si="19"/>
        <v>0</v>
      </c>
      <c r="I37" s="5">
        <f t="shared" si="19"/>
        <v>0</v>
      </c>
      <c r="J37" s="5">
        <f t="shared" si="19"/>
        <v>0</v>
      </c>
      <c r="K37" s="5">
        <f t="shared" si="19"/>
        <v>0</v>
      </c>
      <c r="L37" s="5">
        <f t="shared" si="19"/>
        <v>0</v>
      </c>
      <c r="M37" s="5" t="e">
        <f t="shared" si="19"/>
        <v>#REF!</v>
      </c>
      <c r="N37" s="5">
        <f t="shared" si="19"/>
        <v>0</v>
      </c>
      <c r="O37" s="5">
        <f t="shared" si="19"/>
        <v>0</v>
      </c>
    </row>
    <row r="38" spans="1:15">
      <c r="A38" s="103"/>
      <c r="B38" s="109"/>
      <c r="C38" s="105"/>
      <c r="D38" s="103"/>
      <c r="E38" s="103"/>
      <c r="F38" s="103"/>
      <c r="G38" s="4" t="s">
        <v>21</v>
      </c>
      <c r="H38" s="5">
        <f>IF(H37&gt;0,H37,0)</f>
        <v>0</v>
      </c>
      <c r="I38" s="5">
        <f>IF(I37&gt;0,I37+H38,0)</f>
        <v>0</v>
      </c>
      <c r="J38" s="5">
        <f t="shared" ref="J38" si="71">IF(J37&gt;0,J37+I38,0)</f>
        <v>0</v>
      </c>
      <c r="K38" s="5">
        <f t="shared" ref="K38" si="72">IF(K37&gt;0,K37+J38,0)</f>
        <v>0</v>
      </c>
      <c r="L38" s="5">
        <f t="shared" ref="L38" si="73">IF(L37&gt;0,L37+K38,0)</f>
        <v>0</v>
      </c>
      <c r="M38" s="5" t="e">
        <f t="shared" ref="M38" si="74">IF(M37&gt;0,M37+L38,0)</f>
        <v>#REF!</v>
      </c>
      <c r="N38" s="5">
        <f t="shared" ref="N38" si="75">IF(N37&gt;0,N37+M38,0)</f>
        <v>0</v>
      </c>
      <c r="O38" s="5">
        <f t="shared" ref="O38" si="76">IF(O37&gt;0,O37+N38,0)</f>
        <v>0</v>
      </c>
    </row>
    <row r="39" spans="1:15">
      <c r="A39" s="103">
        <v>16</v>
      </c>
      <c r="B39" s="108" t="e">
        <f>PPU!#REF!</f>
        <v>#REF!</v>
      </c>
      <c r="C39" s="104" t="e">
        <f>PPU!#REF!</f>
        <v>#REF!</v>
      </c>
      <c r="D39" s="106">
        <f t="shared" ref="D39" si="77">F39-E39+1</f>
        <v>1</v>
      </c>
      <c r="E39" s="107">
        <v>6</v>
      </c>
      <c r="F39" s="107">
        <v>6</v>
      </c>
      <c r="G39" s="4" t="s">
        <v>16</v>
      </c>
      <c r="H39" s="5">
        <f t="shared" si="19"/>
        <v>0</v>
      </c>
      <c r="I39" s="5">
        <f t="shared" si="19"/>
        <v>0</v>
      </c>
      <c r="J39" s="5">
        <f t="shared" si="19"/>
        <v>0</v>
      </c>
      <c r="K39" s="5">
        <f t="shared" si="19"/>
        <v>0</v>
      </c>
      <c r="L39" s="5">
        <f t="shared" si="19"/>
        <v>0</v>
      </c>
      <c r="M39" s="5" t="e">
        <f t="shared" si="19"/>
        <v>#REF!</v>
      </c>
      <c r="N39" s="5">
        <f t="shared" si="19"/>
        <v>0</v>
      </c>
      <c r="O39" s="5">
        <f t="shared" si="19"/>
        <v>0</v>
      </c>
    </row>
    <row r="40" spans="1:15">
      <c r="A40" s="103"/>
      <c r="B40" s="109"/>
      <c r="C40" s="105"/>
      <c r="D40" s="103"/>
      <c r="E40" s="103"/>
      <c r="F40" s="103"/>
      <c r="G40" s="4" t="s">
        <v>21</v>
      </c>
      <c r="H40" s="5">
        <f>IF(H39&gt;0,H39,0)</f>
        <v>0</v>
      </c>
      <c r="I40" s="5">
        <f>IF(I39&gt;0,I39+H40,0)</f>
        <v>0</v>
      </c>
      <c r="J40" s="5">
        <f t="shared" ref="J40" si="78">IF(J39&gt;0,J39+I40,0)</f>
        <v>0</v>
      </c>
      <c r="K40" s="5">
        <f t="shared" ref="K40" si="79">IF(K39&gt;0,K39+J40,0)</f>
        <v>0</v>
      </c>
      <c r="L40" s="5">
        <f t="shared" ref="L40" si="80">IF(L39&gt;0,L39+K40,0)</f>
        <v>0</v>
      </c>
      <c r="M40" s="5" t="e">
        <f t="shared" ref="M40" si="81">IF(M39&gt;0,M39+L40,0)</f>
        <v>#REF!</v>
      </c>
      <c r="N40" s="5">
        <f t="shared" ref="N40" si="82">IF(N39&gt;0,N39+M40,0)</f>
        <v>0</v>
      </c>
      <c r="O40" s="5">
        <f t="shared" ref="O40" si="83">IF(O39&gt;0,O39+N40,0)</f>
        <v>0</v>
      </c>
    </row>
    <row r="41" spans="1:15">
      <c r="A41" s="103">
        <v>17</v>
      </c>
      <c r="B41" s="108" t="e">
        <f>PPU!#REF!</f>
        <v>#REF!</v>
      </c>
      <c r="C41" s="104" t="e">
        <f>PPU!#REF!</f>
        <v>#REF!</v>
      </c>
      <c r="D41" s="106">
        <f t="shared" ref="D41" si="84">F41-E41+1</f>
        <v>1</v>
      </c>
      <c r="E41" s="107">
        <v>6</v>
      </c>
      <c r="F41" s="107">
        <v>6</v>
      </c>
      <c r="G41" s="4" t="s">
        <v>16</v>
      </c>
      <c r="H41" s="5">
        <f t="shared" si="19"/>
        <v>0</v>
      </c>
      <c r="I41" s="5">
        <f t="shared" si="19"/>
        <v>0</v>
      </c>
      <c r="J41" s="5">
        <f t="shared" si="19"/>
        <v>0</v>
      </c>
      <c r="K41" s="5">
        <f t="shared" si="19"/>
        <v>0</v>
      </c>
      <c r="L41" s="5">
        <f t="shared" si="19"/>
        <v>0</v>
      </c>
      <c r="M41" s="5" t="e">
        <f t="shared" si="19"/>
        <v>#REF!</v>
      </c>
      <c r="N41" s="5">
        <f t="shared" si="19"/>
        <v>0</v>
      </c>
      <c r="O41" s="5">
        <f t="shared" si="19"/>
        <v>0</v>
      </c>
    </row>
    <row r="42" spans="1:15">
      <c r="A42" s="103"/>
      <c r="B42" s="109"/>
      <c r="C42" s="105"/>
      <c r="D42" s="103"/>
      <c r="E42" s="103"/>
      <c r="F42" s="103"/>
      <c r="G42" s="4" t="s">
        <v>21</v>
      </c>
      <c r="H42" s="5">
        <f>IF(H41&gt;0,H41,0)</f>
        <v>0</v>
      </c>
      <c r="I42" s="5">
        <f>IF(I41&gt;0,I41+H42,0)</f>
        <v>0</v>
      </c>
      <c r="J42" s="5">
        <f t="shared" ref="J42" si="85">IF(J41&gt;0,J41+I42,0)</f>
        <v>0</v>
      </c>
      <c r="K42" s="5">
        <f t="shared" ref="K42" si="86">IF(K41&gt;0,K41+J42,0)</f>
        <v>0</v>
      </c>
      <c r="L42" s="5">
        <f t="shared" ref="L42" si="87">IF(L41&gt;0,L41+K42,0)</f>
        <v>0</v>
      </c>
      <c r="M42" s="5" t="e">
        <f t="shared" ref="M42" si="88">IF(M41&gt;0,M41+L42,0)</f>
        <v>#REF!</v>
      </c>
      <c r="N42" s="5">
        <f t="shared" ref="N42" si="89">IF(N41&gt;0,N41+M42,0)</f>
        <v>0</v>
      </c>
      <c r="O42" s="5">
        <f t="shared" ref="O42" si="90">IF(O41&gt;0,O41+N42,0)</f>
        <v>0</v>
      </c>
    </row>
    <row r="43" spans="1:15">
      <c r="A43" s="103">
        <v>18</v>
      </c>
      <c r="B43" s="108" t="e">
        <f>PPU!#REF!</f>
        <v>#REF!</v>
      </c>
      <c r="C43" s="104" t="e">
        <f>PPU!#REF!</f>
        <v>#REF!</v>
      </c>
      <c r="D43" s="106">
        <f t="shared" ref="D43" si="91">F43-E43+1</f>
        <v>2</v>
      </c>
      <c r="E43" s="107">
        <v>6</v>
      </c>
      <c r="F43" s="107">
        <v>7</v>
      </c>
      <c r="G43" s="4" t="s">
        <v>16</v>
      </c>
      <c r="H43" s="5">
        <f t="shared" si="19"/>
        <v>0</v>
      </c>
      <c r="I43" s="5">
        <f t="shared" si="19"/>
        <v>0</v>
      </c>
      <c r="J43" s="5">
        <f t="shared" si="19"/>
        <v>0</v>
      </c>
      <c r="K43" s="5">
        <f t="shared" si="19"/>
        <v>0</v>
      </c>
      <c r="L43" s="5">
        <f t="shared" si="19"/>
        <v>0</v>
      </c>
      <c r="M43" s="5" t="e">
        <f t="shared" si="19"/>
        <v>#REF!</v>
      </c>
      <c r="N43" s="5" t="e">
        <f t="shared" si="19"/>
        <v>#REF!</v>
      </c>
      <c r="O43" s="5">
        <f t="shared" si="19"/>
        <v>0</v>
      </c>
    </row>
    <row r="44" spans="1:15">
      <c r="A44" s="103"/>
      <c r="B44" s="109"/>
      <c r="C44" s="105"/>
      <c r="D44" s="103"/>
      <c r="E44" s="103"/>
      <c r="F44" s="103"/>
      <c r="G44" s="4" t="s">
        <v>21</v>
      </c>
      <c r="H44" s="5">
        <f>IF(H43&gt;0,H43,0)</f>
        <v>0</v>
      </c>
      <c r="I44" s="5">
        <f>IF(I43&gt;0,I43+H44,0)</f>
        <v>0</v>
      </c>
      <c r="J44" s="5">
        <f t="shared" ref="J44" si="92">IF(J43&gt;0,J43+I44,0)</f>
        <v>0</v>
      </c>
      <c r="K44" s="5">
        <f t="shared" ref="K44" si="93">IF(K43&gt;0,K43+J44,0)</f>
        <v>0</v>
      </c>
      <c r="L44" s="5">
        <f t="shared" ref="L44" si="94">IF(L43&gt;0,L43+K44,0)</f>
        <v>0</v>
      </c>
      <c r="M44" s="5" t="e">
        <f t="shared" ref="M44" si="95">IF(M43&gt;0,M43+L44,0)</f>
        <v>#REF!</v>
      </c>
      <c r="N44" s="5" t="e">
        <f t="shared" ref="N44" si="96">IF(N43&gt;0,N43+M44,0)</f>
        <v>#REF!</v>
      </c>
      <c r="O44" s="5">
        <f t="shared" ref="O44" si="97">IF(O43&gt;0,O43+N44,0)</f>
        <v>0</v>
      </c>
    </row>
    <row r="45" spans="1:15">
      <c r="A45" s="103">
        <v>19</v>
      </c>
      <c r="B45" s="108" t="e">
        <f>PPU!#REF!</f>
        <v>#REF!</v>
      </c>
      <c r="C45" s="104" t="e">
        <f>PPU!#REF!</f>
        <v>#REF!</v>
      </c>
      <c r="D45" s="106">
        <f t="shared" ref="D45" si="98">F45-E45+1</f>
        <v>1</v>
      </c>
      <c r="E45" s="107">
        <v>7</v>
      </c>
      <c r="F45" s="107">
        <v>7</v>
      </c>
      <c r="G45" s="4" t="s">
        <v>16</v>
      </c>
      <c r="H45" s="5">
        <f t="shared" si="19"/>
        <v>0</v>
      </c>
      <c r="I45" s="5">
        <f t="shared" si="19"/>
        <v>0</v>
      </c>
      <c r="J45" s="5">
        <f t="shared" si="19"/>
        <v>0</v>
      </c>
      <c r="K45" s="5">
        <f t="shared" si="19"/>
        <v>0</v>
      </c>
      <c r="L45" s="5">
        <f t="shared" si="19"/>
        <v>0</v>
      </c>
      <c r="M45" s="5">
        <f t="shared" si="19"/>
        <v>0</v>
      </c>
      <c r="N45" s="5" t="e">
        <f t="shared" si="19"/>
        <v>#REF!</v>
      </c>
      <c r="O45" s="5">
        <f t="shared" si="19"/>
        <v>0</v>
      </c>
    </row>
    <row r="46" spans="1:15">
      <c r="A46" s="103"/>
      <c r="B46" s="109"/>
      <c r="C46" s="105"/>
      <c r="D46" s="103"/>
      <c r="E46" s="103"/>
      <c r="F46" s="103"/>
      <c r="G46" s="4" t="s">
        <v>21</v>
      </c>
      <c r="H46" s="5">
        <f>IF(H45&gt;0,H45,0)</f>
        <v>0</v>
      </c>
      <c r="I46" s="5">
        <f>IF(I45&gt;0,I45+H46,0)</f>
        <v>0</v>
      </c>
      <c r="J46" s="5">
        <f t="shared" ref="J46" si="99">IF(J45&gt;0,J45+I46,0)</f>
        <v>0</v>
      </c>
      <c r="K46" s="5">
        <f t="shared" ref="K46" si="100">IF(K45&gt;0,K45+J46,0)</f>
        <v>0</v>
      </c>
      <c r="L46" s="5">
        <f t="shared" ref="L46" si="101">IF(L45&gt;0,L45+K46,0)</f>
        <v>0</v>
      </c>
      <c r="M46" s="5">
        <f t="shared" ref="M46" si="102">IF(M45&gt;0,M45+L46,0)</f>
        <v>0</v>
      </c>
      <c r="N46" s="5" t="e">
        <f t="shared" ref="N46" si="103">IF(N45&gt;0,N45+M46,0)</f>
        <v>#REF!</v>
      </c>
      <c r="O46" s="5">
        <f t="shared" ref="O46" si="104">IF(O45&gt;0,O45+N46,0)</f>
        <v>0</v>
      </c>
    </row>
    <row r="47" spans="1:15">
      <c r="A47" s="103">
        <v>20</v>
      </c>
      <c r="B47" s="108" t="e">
        <f>PPU!#REF!</f>
        <v>#REF!</v>
      </c>
      <c r="C47" s="104" t="e">
        <f>PPU!#REF!</f>
        <v>#REF!</v>
      </c>
      <c r="D47" s="106">
        <f t="shared" ref="D47" si="105">F47-E47+1</f>
        <v>1</v>
      </c>
      <c r="E47" s="107">
        <v>7</v>
      </c>
      <c r="F47" s="107">
        <v>7</v>
      </c>
      <c r="G47" s="4" t="s">
        <v>16</v>
      </c>
      <c r="H47" s="5">
        <f t="shared" si="19"/>
        <v>0</v>
      </c>
      <c r="I47" s="5">
        <f t="shared" si="19"/>
        <v>0</v>
      </c>
      <c r="J47" s="5">
        <f t="shared" si="19"/>
        <v>0</v>
      </c>
      <c r="K47" s="5">
        <f t="shared" si="19"/>
        <v>0</v>
      </c>
      <c r="L47" s="5">
        <f t="shared" si="19"/>
        <v>0</v>
      </c>
      <c r="M47" s="5">
        <f t="shared" si="19"/>
        <v>0</v>
      </c>
      <c r="N47" s="5" t="e">
        <f t="shared" si="19"/>
        <v>#REF!</v>
      </c>
      <c r="O47" s="5">
        <f t="shared" si="19"/>
        <v>0</v>
      </c>
    </row>
    <row r="48" spans="1:15">
      <c r="A48" s="103"/>
      <c r="B48" s="109"/>
      <c r="C48" s="105"/>
      <c r="D48" s="103"/>
      <c r="E48" s="103"/>
      <c r="F48" s="103"/>
      <c r="G48" s="4" t="s">
        <v>21</v>
      </c>
      <c r="H48" s="5">
        <f>IF(H47&gt;0,H47,0)</f>
        <v>0</v>
      </c>
      <c r="I48" s="5">
        <f>IF(I47&gt;0,I47+H48,0)</f>
        <v>0</v>
      </c>
      <c r="J48" s="5">
        <f t="shared" ref="J48" si="106">IF(J47&gt;0,J47+I48,0)</f>
        <v>0</v>
      </c>
      <c r="K48" s="5">
        <f t="shared" ref="K48" si="107">IF(K47&gt;0,K47+J48,0)</f>
        <v>0</v>
      </c>
      <c r="L48" s="5">
        <f t="shared" ref="L48" si="108">IF(L47&gt;0,L47+K48,0)</f>
        <v>0</v>
      </c>
      <c r="M48" s="5">
        <f t="shared" ref="M48" si="109">IF(M47&gt;0,M47+L48,0)</f>
        <v>0</v>
      </c>
      <c r="N48" s="5" t="e">
        <f t="shared" ref="N48" si="110">IF(N47&gt;0,N47+M48,0)</f>
        <v>#REF!</v>
      </c>
      <c r="O48" s="5">
        <f t="shared" ref="O48" si="111">IF(O47&gt;0,O47+N48,0)</f>
        <v>0</v>
      </c>
    </row>
    <row r="49" spans="1:15">
      <c r="A49" s="103">
        <v>21</v>
      </c>
      <c r="B49" s="108" t="e">
        <f>PPU!#REF!</f>
        <v>#REF!</v>
      </c>
      <c r="C49" s="104" t="e">
        <f>PPU!#REF!</f>
        <v>#REF!</v>
      </c>
      <c r="D49" s="106">
        <f t="shared" ref="D49" si="112">F49-E49+1</f>
        <v>4</v>
      </c>
      <c r="E49" s="107">
        <v>2</v>
      </c>
      <c r="F49" s="107">
        <v>5</v>
      </c>
      <c r="G49" s="4" t="s">
        <v>16</v>
      </c>
      <c r="H49" s="5">
        <f t="shared" si="19"/>
        <v>0</v>
      </c>
      <c r="I49" s="5" t="e">
        <f t="shared" si="19"/>
        <v>#REF!</v>
      </c>
      <c r="J49" s="5" t="e">
        <f t="shared" si="19"/>
        <v>#REF!</v>
      </c>
      <c r="K49" s="5" t="e">
        <f t="shared" si="19"/>
        <v>#REF!</v>
      </c>
      <c r="L49" s="5" t="e">
        <f t="shared" si="19"/>
        <v>#REF!</v>
      </c>
      <c r="M49" s="5">
        <f t="shared" si="19"/>
        <v>0</v>
      </c>
      <c r="N49" s="5">
        <f t="shared" si="19"/>
        <v>0</v>
      </c>
      <c r="O49" s="5">
        <f t="shared" si="19"/>
        <v>0</v>
      </c>
    </row>
    <row r="50" spans="1:15">
      <c r="A50" s="103"/>
      <c r="B50" s="109"/>
      <c r="C50" s="105"/>
      <c r="D50" s="103"/>
      <c r="E50" s="103"/>
      <c r="F50" s="103"/>
      <c r="G50" s="4" t="s">
        <v>21</v>
      </c>
      <c r="H50" s="5">
        <f>IF(H49&gt;0,H49,0)</f>
        <v>0</v>
      </c>
      <c r="I50" s="5" t="e">
        <f>IF(I49&gt;0,I49+H50,0)</f>
        <v>#REF!</v>
      </c>
      <c r="J50" s="5" t="e">
        <f t="shared" ref="J50" si="113">IF(J49&gt;0,J49+I50,0)</f>
        <v>#REF!</v>
      </c>
      <c r="K50" s="5" t="e">
        <f t="shared" ref="K50" si="114">IF(K49&gt;0,K49+J50,0)</f>
        <v>#REF!</v>
      </c>
      <c r="L50" s="5" t="e">
        <f t="shared" ref="L50" si="115">IF(L49&gt;0,L49+K50,0)</f>
        <v>#REF!</v>
      </c>
      <c r="M50" s="5">
        <f t="shared" ref="M50" si="116">IF(M49&gt;0,M49+L50,0)</f>
        <v>0</v>
      </c>
      <c r="N50" s="5">
        <f t="shared" ref="N50" si="117">IF(N49&gt;0,N49+M50,0)</f>
        <v>0</v>
      </c>
      <c r="O50" s="5">
        <f t="shared" ref="O50" si="118">IF(O49&gt;0,O49+N50,0)</f>
        <v>0</v>
      </c>
    </row>
    <row r="51" spans="1:15">
      <c r="A51" s="103">
        <v>22</v>
      </c>
      <c r="B51" s="108" t="e">
        <f>PPU!#REF!</f>
        <v>#REF!</v>
      </c>
      <c r="C51" s="104" t="e">
        <f>PPU!#REF!</f>
        <v>#REF!</v>
      </c>
      <c r="D51" s="106">
        <f t="shared" ref="D51" si="119">F51-E51+1</f>
        <v>2</v>
      </c>
      <c r="E51" s="107">
        <v>7</v>
      </c>
      <c r="F51" s="107">
        <v>8</v>
      </c>
      <c r="G51" s="4" t="s">
        <v>16</v>
      </c>
      <c r="H51" s="5">
        <f t="shared" si="19"/>
        <v>0</v>
      </c>
      <c r="I51" s="5">
        <f t="shared" si="19"/>
        <v>0</v>
      </c>
      <c r="J51" s="5">
        <f t="shared" si="19"/>
        <v>0</v>
      </c>
      <c r="K51" s="5">
        <f t="shared" si="19"/>
        <v>0</v>
      </c>
      <c r="L51" s="5">
        <f t="shared" si="19"/>
        <v>0</v>
      </c>
      <c r="M51" s="5">
        <f t="shared" si="19"/>
        <v>0</v>
      </c>
      <c r="N51" s="5" t="e">
        <f t="shared" si="19"/>
        <v>#REF!</v>
      </c>
      <c r="O51" s="5" t="e">
        <f t="shared" si="19"/>
        <v>#REF!</v>
      </c>
    </row>
    <row r="52" spans="1:15">
      <c r="A52" s="103"/>
      <c r="B52" s="109"/>
      <c r="C52" s="105"/>
      <c r="D52" s="103"/>
      <c r="E52" s="103"/>
      <c r="F52" s="103"/>
      <c r="G52" s="4" t="s">
        <v>21</v>
      </c>
      <c r="H52" s="5">
        <f>IF(H51&gt;0,H51,0)</f>
        <v>0</v>
      </c>
      <c r="I52" s="5">
        <f>IF(I51&gt;0,I51+H52,0)</f>
        <v>0</v>
      </c>
      <c r="J52" s="5">
        <f t="shared" ref="J52" si="120">IF(J51&gt;0,J51+I52,0)</f>
        <v>0</v>
      </c>
      <c r="K52" s="5">
        <f t="shared" ref="K52" si="121">IF(K51&gt;0,K51+J52,0)</f>
        <v>0</v>
      </c>
      <c r="L52" s="5">
        <f t="shared" ref="L52" si="122">IF(L51&gt;0,L51+K52,0)</f>
        <v>0</v>
      </c>
      <c r="M52" s="5">
        <f t="shared" ref="M52" si="123">IF(M51&gt;0,M51+L52,0)</f>
        <v>0</v>
      </c>
      <c r="N52" s="5" t="e">
        <f t="shared" ref="N52" si="124">IF(N51&gt;0,N51+M52,0)</f>
        <v>#REF!</v>
      </c>
      <c r="O52" s="5" t="e">
        <f t="shared" ref="O52" si="125">IF(O51&gt;0,O51+N52,0)</f>
        <v>#REF!</v>
      </c>
    </row>
    <row r="53" spans="1:15">
      <c r="A53" s="103">
        <v>23</v>
      </c>
      <c r="B53" s="108" t="e">
        <f>PPU!#REF!</f>
        <v>#REF!</v>
      </c>
      <c r="C53" s="104" t="e">
        <f>PPU!#REF!</f>
        <v>#REF!</v>
      </c>
      <c r="D53" s="106">
        <f t="shared" ref="D53" si="126">F53-E53+1</f>
        <v>1</v>
      </c>
      <c r="E53" s="107">
        <v>5</v>
      </c>
      <c r="F53" s="107">
        <v>5</v>
      </c>
      <c r="G53" s="4" t="s">
        <v>16</v>
      </c>
      <c r="H53" s="5">
        <f t="shared" si="19"/>
        <v>0</v>
      </c>
      <c r="I53" s="5">
        <f t="shared" si="19"/>
        <v>0</v>
      </c>
      <c r="J53" s="5">
        <f t="shared" si="19"/>
        <v>0</v>
      </c>
      <c r="K53" s="5">
        <f t="shared" si="19"/>
        <v>0</v>
      </c>
      <c r="L53" s="5" t="e">
        <f t="shared" si="19"/>
        <v>#REF!</v>
      </c>
      <c r="M53" s="5">
        <f t="shared" si="19"/>
        <v>0</v>
      </c>
      <c r="N53" s="5">
        <f t="shared" si="19"/>
        <v>0</v>
      </c>
      <c r="O53" s="5">
        <f t="shared" si="19"/>
        <v>0</v>
      </c>
    </row>
    <row r="54" spans="1:15">
      <c r="A54" s="103"/>
      <c r="B54" s="109"/>
      <c r="C54" s="105"/>
      <c r="D54" s="103"/>
      <c r="E54" s="103"/>
      <c r="F54" s="103"/>
      <c r="G54" s="4" t="s">
        <v>21</v>
      </c>
      <c r="H54" s="5">
        <f>IF(H53&gt;0,H53,0)</f>
        <v>0</v>
      </c>
      <c r="I54" s="5">
        <f>IF(I53&gt;0,I53+H54,0)</f>
        <v>0</v>
      </c>
      <c r="J54" s="5">
        <f t="shared" ref="J54" si="127">IF(J53&gt;0,J53+I54,0)</f>
        <v>0</v>
      </c>
      <c r="K54" s="5">
        <f t="shared" ref="K54" si="128">IF(K53&gt;0,K53+J54,0)</f>
        <v>0</v>
      </c>
      <c r="L54" s="5" t="e">
        <f t="shared" ref="L54" si="129">IF(L53&gt;0,L53+K54,0)</f>
        <v>#REF!</v>
      </c>
      <c r="M54" s="5">
        <f t="shared" ref="M54" si="130">IF(M53&gt;0,M53+L54,0)</f>
        <v>0</v>
      </c>
      <c r="N54" s="5">
        <f t="shared" ref="N54" si="131">IF(N53&gt;0,N53+M54,0)</f>
        <v>0</v>
      </c>
      <c r="O54" s="5">
        <f t="shared" ref="O54" si="132">IF(O53&gt;0,O53+N54,0)</f>
        <v>0</v>
      </c>
    </row>
    <row r="55" spans="1:15">
      <c r="A55" s="103">
        <v>24</v>
      </c>
      <c r="B55" s="108" t="e">
        <f>PPU!#REF!</f>
        <v>#REF!</v>
      </c>
      <c r="C55" s="104" t="e">
        <f>PPU!#REF!</f>
        <v>#REF!</v>
      </c>
      <c r="D55" s="106">
        <f t="shared" ref="D55" si="133">F55-E55+1</f>
        <v>1</v>
      </c>
      <c r="E55" s="107">
        <v>7</v>
      </c>
      <c r="F55" s="107">
        <v>7</v>
      </c>
      <c r="G55" s="4" t="s">
        <v>16</v>
      </c>
      <c r="H55" s="5">
        <f t="shared" si="19"/>
        <v>0</v>
      </c>
      <c r="I55" s="5">
        <f t="shared" si="19"/>
        <v>0</v>
      </c>
      <c r="J55" s="5">
        <f t="shared" si="19"/>
        <v>0</v>
      </c>
      <c r="K55" s="5">
        <f t="shared" si="19"/>
        <v>0</v>
      </c>
      <c r="L55" s="5">
        <f t="shared" si="19"/>
        <v>0</v>
      </c>
      <c r="M55" s="5">
        <f t="shared" si="19"/>
        <v>0</v>
      </c>
      <c r="N55" s="5" t="e">
        <f t="shared" si="19"/>
        <v>#REF!</v>
      </c>
      <c r="O55" s="5">
        <f t="shared" si="19"/>
        <v>0</v>
      </c>
    </row>
    <row r="56" spans="1:15">
      <c r="A56" s="103"/>
      <c r="B56" s="109"/>
      <c r="C56" s="105"/>
      <c r="D56" s="103"/>
      <c r="E56" s="103"/>
      <c r="F56" s="103"/>
      <c r="G56" s="4" t="s">
        <v>21</v>
      </c>
      <c r="H56" s="5">
        <f>IF(H55&gt;0,H55,0)</f>
        <v>0</v>
      </c>
      <c r="I56" s="5">
        <f>IF(I55&gt;0,I55+H56,0)</f>
        <v>0</v>
      </c>
      <c r="J56" s="5">
        <f t="shared" ref="J56" si="134">IF(J55&gt;0,J55+I56,0)</f>
        <v>0</v>
      </c>
      <c r="K56" s="5">
        <f t="shared" ref="K56" si="135">IF(K55&gt;0,K55+J56,0)</f>
        <v>0</v>
      </c>
      <c r="L56" s="5">
        <f t="shared" ref="L56" si="136">IF(L55&gt;0,L55+K56,0)</f>
        <v>0</v>
      </c>
      <c r="M56" s="5">
        <f t="shared" ref="M56" si="137">IF(M55&gt;0,M55+L56,0)</f>
        <v>0</v>
      </c>
      <c r="N56" s="5" t="e">
        <f t="shared" ref="N56" si="138">IF(N55&gt;0,N55+M56,0)</f>
        <v>#REF!</v>
      </c>
      <c r="O56" s="5">
        <f t="shared" ref="O56" si="139">IF(O55&gt;0,O55+N56,0)</f>
        <v>0</v>
      </c>
    </row>
    <row r="57" spans="1:15">
      <c r="A57" s="103">
        <v>25</v>
      </c>
      <c r="B57" s="108" t="e">
        <f>PPU!#REF!</f>
        <v>#REF!</v>
      </c>
      <c r="C57" s="104" t="e">
        <f>PPU!#REF!</f>
        <v>#REF!</v>
      </c>
      <c r="D57" s="106">
        <f t="shared" ref="D57" si="140">F57-E57+1</f>
        <v>1</v>
      </c>
      <c r="E57" s="107">
        <v>6</v>
      </c>
      <c r="F57" s="107">
        <v>6</v>
      </c>
      <c r="G57" s="4" t="s">
        <v>16</v>
      </c>
      <c r="H57" s="5">
        <f t="shared" si="19"/>
        <v>0</v>
      </c>
      <c r="I57" s="5">
        <f t="shared" si="19"/>
        <v>0</v>
      </c>
      <c r="J57" s="5">
        <f t="shared" si="19"/>
        <v>0</v>
      </c>
      <c r="K57" s="5">
        <f t="shared" si="19"/>
        <v>0</v>
      </c>
      <c r="L57" s="5">
        <f t="shared" si="19"/>
        <v>0</v>
      </c>
      <c r="M57" s="5" t="e">
        <f t="shared" si="19"/>
        <v>#REF!</v>
      </c>
      <c r="N57" s="5">
        <f t="shared" si="19"/>
        <v>0</v>
      </c>
      <c r="O57" s="5">
        <f t="shared" si="19"/>
        <v>0</v>
      </c>
    </row>
    <row r="58" spans="1:15">
      <c r="A58" s="103"/>
      <c r="B58" s="109"/>
      <c r="C58" s="105"/>
      <c r="D58" s="103"/>
      <c r="E58" s="103"/>
      <c r="F58" s="103"/>
      <c r="G58" s="4" t="s">
        <v>21</v>
      </c>
      <c r="H58" s="5">
        <f>IF(H57&gt;0,H57,0)</f>
        <v>0</v>
      </c>
      <c r="I58" s="5">
        <f>IF(I57&gt;0,I57+H58,0)</f>
        <v>0</v>
      </c>
      <c r="J58" s="5">
        <f t="shared" ref="J58" si="141">IF(J57&gt;0,J57+I58,0)</f>
        <v>0</v>
      </c>
      <c r="K58" s="5">
        <f t="shared" ref="K58" si="142">IF(K57&gt;0,K57+J58,0)</f>
        <v>0</v>
      </c>
      <c r="L58" s="5">
        <f t="shared" ref="L58" si="143">IF(L57&gt;0,L57+K58,0)</f>
        <v>0</v>
      </c>
      <c r="M58" s="5" t="e">
        <f t="shared" ref="M58" si="144">IF(M57&gt;0,M57+L58,0)</f>
        <v>#REF!</v>
      </c>
      <c r="N58" s="5">
        <f t="shared" ref="N58" si="145">IF(N57&gt;0,N57+M58,0)</f>
        <v>0</v>
      </c>
      <c r="O58" s="5">
        <f t="shared" ref="O58" si="146">IF(O57&gt;0,O57+N58,0)</f>
        <v>0</v>
      </c>
    </row>
    <row r="59" spans="1:15">
      <c r="A59" s="103">
        <v>26</v>
      </c>
      <c r="B59" s="108" t="e">
        <f>PPU!#REF!</f>
        <v>#REF!</v>
      </c>
      <c r="C59" s="104" t="e">
        <f>PPU!#REF!</f>
        <v>#REF!</v>
      </c>
      <c r="D59" s="106">
        <f t="shared" ref="D59" si="147">F59-E59+1</f>
        <v>1</v>
      </c>
      <c r="E59" s="107">
        <v>6</v>
      </c>
      <c r="F59" s="107">
        <v>6</v>
      </c>
      <c r="G59" s="4" t="s">
        <v>16</v>
      </c>
      <c r="H59" s="5">
        <f t="shared" si="19"/>
        <v>0</v>
      </c>
      <c r="I59" s="5">
        <f t="shared" si="19"/>
        <v>0</v>
      </c>
      <c r="J59" s="5">
        <f t="shared" si="19"/>
        <v>0</v>
      </c>
      <c r="K59" s="5">
        <f t="shared" si="19"/>
        <v>0</v>
      </c>
      <c r="L59" s="5">
        <f t="shared" si="19"/>
        <v>0</v>
      </c>
      <c r="M59" s="5" t="e">
        <f t="shared" si="19"/>
        <v>#REF!</v>
      </c>
      <c r="N59" s="5">
        <f t="shared" si="19"/>
        <v>0</v>
      </c>
      <c r="O59" s="5">
        <f t="shared" si="19"/>
        <v>0</v>
      </c>
    </row>
    <row r="60" spans="1:15">
      <c r="A60" s="103"/>
      <c r="B60" s="109"/>
      <c r="C60" s="105"/>
      <c r="D60" s="103"/>
      <c r="E60" s="103"/>
      <c r="F60" s="103"/>
      <c r="G60" s="4" t="s">
        <v>21</v>
      </c>
      <c r="H60" s="5">
        <f>IF(H59&gt;0,H59,0)</f>
        <v>0</v>
      </c>
      <c r="I60" s="5">
        <f>IF(I59&gt;0,I59+H60,0)</f>
        <v>0</v>
      </c>
      <c r="J60" s="5">
        <f t="shared" ref="J60" si="148">IF(J59&gt;0,J59+I60,0)</f>
        <v>0</v>
      </c>
      <c r="K60" s="5">
        <f t="shared" ref="K60" si="149">IF(K59&gt;0,K59+J60,0)</f>
        <v>0</v>
      </c>
      <c r="L60" s="5">
        <f t="shared" ref="L60" si="150">IF(L59&gt;0,L59+K60,0)</f>
        <v>0</v>
      </c>
      <c r="M60" s="5" t="e">
        <f t="shared" ref="M60" si="151">IF(M59&gt;0,M59+L60,0)</f>
        <v>#REF!</v>
      </c>
      <c r="N60" s="5">
        <f t="shared" ref="N60" si="152">IF(N59&gt;0,N59+M60,0)</f>
        <v>0</v>
      </c>
      <c r="O60" s="5">
        <f t="shared" ref="O60" si="153">IF(O59&gt;0,O59+N60,0)</f>
        <v>0</v>
      </c>
    </row>
    <row r="61" spans="1:15">
      <c r="A61" s="103">
        <v>27</v>
      </c>
      <c r="B61" s="108" t="e">
        <f>PPU!#REF!</f>
        <v>#REF!</v>
      </c>
      <c r="C61" s="104" t="e">
        <f>PPU!#REF!</f>
        <v>#REF!</v>
      </c>
      <c r="D61" s="106">
        <f t="shared" ref="D61" si="154">F61-E61+1</f>
        <v>1</v>
      </c>
      <c r="E61" s="107">
        <v>6</v>
      </c>
      <c r="F61" s="107">
        <v>6</v>
      </c>
      <c r="G61" s="4" t="s">
        <v>16</v>
      </c>
      <c r="H61" s="5">
        <f t="shared" si="19"/>
        <v>0</v>
      </c>
      <c r="I61" s="5">
        <f t="shared" si="19"/>
        <v>0</v>
      </c>
      <c r="J61" s="5">
        <f t="shared" si="19"/>
        <v>0</v>
      </c>
      <c r="K61" s="5">
        <f t="shared" si="19"/>
        <v>0</v>
      </c>
      <c r="L61" s="5">
        <f t="shared" si="19"/>
        <v>0</v>
      </c>
      <c r="M61" s="5" t="e">
        <f t="shared" si="19"/>
        <v>#REF!</v>
      </c>
      <c r="N61" s="5">
        <f t="shared" si="19"/>
        <v>0</v>
      </c>
      <c r="O61" s="5">
        <f t="shared" si="19"/>
        <v>0</v>
      </c>
    </row>
    <row r="62" spans="1:15">
      <c r="A62" s="103"/>
      <c r="B62" s="109"/>
      <c r="C62" s="105"/>
      <c r="D62" s="103"/>
      <c r="E62" s="103"/>
      <c r="F62" s="103"/>
      <c r="G62" s="4" t="s">
        <v>21</v>
      </c>
      <c r="H62" s="5">
        <f>IF(H61&gt;0,H61,0)</f>
        <v>0</v>
      </c>
      <c r="I62" s="5">
        <f>IF(I61&gt;0,I61+H62,0)</f>
        <v>0</v>
      </c>
      <c r="J62" s="5">
        <f t="shared" ref="J62" si="155">IF(J61&gt;0,J61+I62,0)</f>
        <v>0</v>
      </c>
      <c r="K62" s="5">
        <f t="shared" ref="K62" si="156">IF(K61&gt;0,K61+J62,0)</f>
        <v>0</v>
      </c>
      <c r="L62" s="5">
        <f t="shared" ref="L62" si="157">IF(L61&gt;0,L61+K62,0)</f>
        <v>0</v>
      </c>
      <c r="M62" s="5" t="e">
        <f t="shared" ref="M62" si="158">IF(M61&gt;0,M61+L62,0)</f>
        <v>#REF!</v>
      </c>
      <c r="N62" s="5">
        <f t="shared" ref="N62" si="159">IF(N61&gt;0,N61+M62,0)</f>
        <v>0</v>
      </c>
      <c r="O62" s="5">
        <f t="shared" ref="O62" si="160">IF(O61&gt;0,O61+N62,0)</f>
        <v>0</v>
      </c>
    </row>
    <row r="63" spans="1:15">
      <c r="A63" s="103">
        <v>28</v>
      </c>
      <c r="B63" s="108" t="e">
        <f>PPU!#REF!</f>
        <v>#REF!</v>
      </c>
      <c r="C63" s="104" t="e">
        <f>PPU!#REF!</f>
        <v>#REF!</v>
      </c>
      <c r="D63" s="106">
        <f t="shared" ref="D63" si="161">F63-E63+1</f>
        <v>1</v>
      </c>
      <c r="E63" s="107">
        <v>6</v>
      </c>
      <c r="F63" s="107">
        <v>6</v>
      </c>
      <c r="G63" s="4" t="s">
        <v>16</v>
      </c>
      <c r="H63" s="5">
        <f t="shared" si="19"/>
        <v>0</v>
      </c>
      <c r="I63" s="5">
        <f t="shared" si="19"/>
        <v>0</v>
      </c>
      <c r="J63" s="5">
        <f t="shared" si="19"/>
        <v>0</v>
      </c>
      <c r="K63" s="5">
        <f t="shared" si="19"/>
        <v>0</v>
      </c>
      <c r="L63" s="5">
        <f t="shared" si="19"/>
        <v>0</v>
      </c>
      <c r="M63" s="5" t="e">
        <f t="shared" si="19"/>
        <v>#REF!</v>
      </c>
      <c r="N63" s="5">
        <f t="shared" si="19"/>
        <v>0</v>
      </c>
      <c r="O63" s="5">
        <f t="shared" si="19"/>
        <v>0</v>
      </c>
    </row>
    <row r="64" spans="1:15">
      <c r="A64" s="103"/>
      <c r="B64" s="109"/>
      <c r="C64" s="105"/>
      <c r="D64" s="103"/>
      <c r="E64" s="103"/>
      <c r="F64" s="103"/>
      <c r="G64" s="4" t="s">
        <v>21</v>
      </c>
      <c r="H64" s="5">
        <f>IF(H63&gt;0,H63,0)</f>
        <v>0</v>
      </c>
      <c r="I64" s="5">
        <f>IF(I63&gt;0,I63+H64,0)</f>
        <v>0</v>
      </c>
      <c r="J64" s="5">
        <f t="shared" ref="J64" si="162">IF(J63&gt;0,J63+I64,0)</f>
        <v>0</v>
      </c>
      <c r="K64" s="5">
        <f t="shared" ref="K64" si="163">IF(K63&gt;0,K63+J64,0)</f>
        <v>0</v>
      </c>
      <c r="L64" s="5">
        <f t="shared" ref="L64" si="164">IF(L63&gt;0,L63+K64,0)</f>
        <v>0</v>
      </c>
      <c r="M64" s="5" t="e">
        <f t="shared" ref="M64" si="165">IF(M63&gt;0,M63+L64,0)</f>
        <v>#REF!</v>
      </c>
      <c r="N64" s="5">
        <f t="shared" ref="N64" si="166">IF(N63&gt;0,N63+M64,0)</f>
        <v>0</v>
      </c>
      <c r="O64" s="5">
        <f t="shared" ref="O64" si="167">IF(O63&gt;0,O63+N64,0)</f>
        <v>0</v>
      </c>
    </row>
    <row r="65" spans="1:15">
      <c r="A65" s="103">
        <v>29</v>
      </c>
      <c r="B65" s="108" t="e">
        <f>PPU!#REF!</f>
        <v>#REF!</v>
      </c>
      <c r="C65" s="104" t="e">
        <f>PPU!#REF!</f>
        <v>#REF!</v>
      </c>
      <c r="D65" s="106">
        <f t="shared" ref="D65" si="168">F65-E65+1</f>
        <v>2</v>
      </c>
      <c r="E65" s="107">
        <v>7</v>
      </c>
      <c r="F65" s="107">
        <v>8</v>
      </c>
      <c r="G65" s="4" t="s">
        <v>16</v>
      </c>
      <c r="H65" s="5">
        <f t="shared" si="19"/>
        <v>0</v>
      </c>
      <c r="I65" s="5">
        <f t="shared" si="19"/>
        <v>0</v>
      </c>
      <c r="J65" s="5">
        <f t="shared" si="19"/>
        <v>0</v>
      </c>
      <c r="K65" s="5">
        <f t="shared" si="19"/>
        <v>0</v>
      </c>
      <c r="L65" s="5">
        <f t="shared" si="19"/>
        <v>0</v>
      </c>
      <c r="M65" s="5">
        <f t="shared" si="19"/>
        <v>0</v>
      </c>
      <c r="N65" s="5" t="e">
        <f t="shared" si="19"/>
        <v>#REF!</v>
      </c>
      <c r="O65" s="5" t="e">
        <f t="shared" si="19"/>
        <v>#REF!</v>
      </c>
    </row>
    <row r="66" spans="1:15">
      <c r="A66" s="103"/>
      <c r="B66" s="109"/>
      <c r="C66" s="105"/>
      <c r="D66" s="103"/>
      <c r="E66" s="103"/>
      <c r="F66" s="103"/>
      <c r="G66" s="4" t="s">
        <v>21</v>
      </c>
      <c r="H66" s="5">
        <f>IF(H65&gt;0,H65,0)</f>
        <v>0</v>
      </c>
      <c r="I66" s="5">
        <f>IF(I65&gt;0,I65+H66,0)</f>
        <v>0</v>
      </c>
      <c r="J66" s="5">
        <f t="shared" ref="J66" si="169">IF(J65&gt;0,J65+I66,0)</f>
        <v>0</v>
      </c>
      <c r="K66" s="5">
        <f t="shared" ref="K66" si="170">IF(K65&gt;0,K65+J66,0)</f>
        <v>0</v>
      </c>
      <c r="L66" s="5">
        <f t="shared" ref="L66" si="171">IF(L65&gt;0,L65+K66,0)</f>
        <v>0</v>
      </c>
      <c r="M66" s="5">
        <f t="shared" ref="M66" si="172">IF(M65&gt;0,M65+L66,0)</f>
        <v>0</v>
      </c>
      <c r="N66" s="5" t="e">
        <f t="shared" ref="N66" si="173">IF(N65&gt;0,N65+M66,0)</f>
        <v>#REF!</v>
      </c>
      <c r="O66" s="5" t="e">
        <f t="shared" ref="O66" si="174">IF(O65&gt;0,O65+N66,0)</f>
        <v>#REF!</v>
      </c>
    </row>
    <row r="67" spans="1:15">
      <c r="A67" s="103">
        <v>30</v>
      </c>
      <c r="B67" s="108" t="e">
        <f>PPU!#REF!</f>
        <v>#REF!</v>
      </c>
      <c r="C67" s="104" t="e">
        <f>PPU!#REF!</f>
        <v>#REF!</v>
      </c>
      <c r="D67" s="106">
        <f t="shared" ref="D67" si="175">F67-E67+1</f>
        <v>1</v>
      </c>
      <c r="E67" s="107">
        <v>6</v>
      </c>
      <c r="F67" s="107">
        <v>6</v>
      </c>
      <c r="G67" s="4" t="s">
        <v>16</v>
      </c>
      <c r="H67" s="5">
        <f t="shared" si="19"/>
        <v>0</v>
      </c>
      <c r="I67" s="5">
        <f t="shared" si="19"/>
        <v>0</v>
      </c>
      <c r="J67" s="5">
        <f t="shared" si="19"/>
        <v>0</v>
      </c>
      <c r="K67" s="5">
        <f t="shared" si="19"/>
        <v>0</v>
      </c>
      <c r="L67" s="5">
        <f t="shared" si="19"/>
        <v>0</v>
      </c>
      <c r="M67" s="5" t="e">
        <f t="shared" si="19"/>
        <v>#REF!</v>
      </c>
      <c r="N67" s="5">
        <f t="shared" si="19"/>
        <v>0</v>
      </c>
      <c r="O67" s="5">
        <f t="shared" si="19"/>
        <v>0</v>
      </c>
    </row>
    <row r="68" spans="1:15">
      <c r="A68" s="103"/>
      <c r="B68" s="109"/>
      <c r="C68" s="105"/>
      <c r="D68" s="103"/>
      <c r="E68" s="103"/>
      <c r="F68" s="103"/>
      <c r="G68" s="4" t="s">
        <v>21</v>
      </c>
      <c r="H68" s="5">
        <f>IF(H67&gt;0,H67,0)</f>
        <v>0</v>
      </c>
      <c r="I68" s="5">
        <f>IF(I67&gt;0,I67+H68,0)</f>
        <v>0</v>
      </c>
      <c r="J68" s="5">
        <f t="shared" ref="J68" si="176">IF(J67&gt;0,J67+I68,0)</f>
        <v>0</v>
      </c>
      <c r="K68" s="5">
        <f t="shared" ref="K68" si="177">IF(K67&gt;0,K67+J68,0)</f>
        <v>0</v>
      </c>
      <c r="L68" s="5">
        <f t="shared" ref="L68" si="178">IF(L67&gt;0,L67+K68,0)</f>
        <v>0</v>
      </c>
      <c r="M68" s="5" t="e">
        <f t="shared" ref="M68" si="179">IF(M67&gt;0,M67+L68,0)</f>
        <v>#REF!</v>
      </c>
      <c r="N68" s="5">
        <f t="shared" ref="N68" si="180">IF(N67&gt;0,N67+M68,0)</f>
        <v>0</v>
      </c>
      <c r="O68" s="5">
        <f t="shared" ref="O68" si="181">IF(O67&gt;0,O67+N68,0)</f>
        <v>0</v>
      </c>
    </row>
    <row r="69" spans="1:15">
      <c r="A69" s="103">
        <v>31</v>
      </c>
      <c r="B69" s="108" t="e">
        <f>PPU!#REF!</f>
        <v>#REF!</v>
      </c>
      <c r="C69" s="104" t="e">
        <f>PPU!#REF!</f>
        <v>#REF!</v>
      </c>
      <c r="D69" s="106">
        <f t="shared" ref="D69" si="182">F69-E69+1</f>
        <v>1</v>
      </c>
      <c r="E69" s="107">
        <v>8</v>
      </c>
      <c r="F69" s="107">
        <v>8</v>
      </c>
      <c r="G69" s="4" t="s">
        <v>16</v>
      </c>
      <c r="H69" s="5">
        <f t="shared" si="19"/>
        <v>0</v>
      </c>
      <c r="I69" s="5">
        <f t="shared" si="19"/>
        <v>0</v>
      </c>
      <c r="J69" s="5">
        <f t="shared" si="19"/>
        <v>0</v>
      </c>
      <c r="K69" s="5">
        <f t="shared" si="19"/>
        <v>0</v>
      </c>
      <c r="L69" s="5">
        <f t="shared" si="19"/>
        <v>0</v>
      </c>
      <c r="M69" s="5">
        <f t="shared" si="19"/>
        <v>0</v>
      </c>
      <c r="N69" s="5">
        <f t="shared" si="19"/>
        <v>0</v>
      </c>
      <c r="O69" s="5" t="e">
        <f t="shared" si="19"/>
        <v>#REF!</v>
      </c>
    </row>
    <row r="70" spans="1:15">
      <c r="A70" s="103"/>
      <c r="B70" s="109"/>
      <c r="C70" s="105"/>
      <c r="D70" s="103"/>
      <c r="E70" s="103"/>
      <c r="F70" s="103"/>
      <c r="G70" s="4" t="s">
        <v>21</v>
      </c>
      <c r="H70" s="5">
        <f>IF(H69&gt;0,H69,0)</f>
        <v>0</v>
      </c>
      <c r="I70" s="5">
        <f>IF(I69&gt;0,I69+H70,0)</f>
        <v>0</v>
      </c>
      <c r="J70" s="5">
        <f t="shared" ref="J70" si="183">IF(J69&gt;0,J69+I70,0)</f>
        <v>0</v>
      </c>
      <c r="K70" s="5">
        <f t="shared" ref="K70" si="184">IF(K69&gt;0,K69+J70,0)</f>
        <v>0</v>
      </c>
      <c r="L70" s="5">
        <f t="shared" ref="L70" si="185">IF(L69&gt;0,L69+K70,0)</f>
        <v>0</v>
      </c>
      <c r="M70" s="5">
        <f t="shared" ref="M70" si="186">IF(M69&gt;0,M69+L70,0)</f>
        <v>0</v>
      </c>
      <c r="N70" s="5">
        <f t="shared" ref="N70" si="187">IF(N69&gt;0,N69+M70,0)</f>
        <v>0</v>
      </c>
      <c r="O70" s="5" t="e">
        <f t="shared" ref="O70" si="188">IF(O69&gt;0,O69+N70,0)</f>
        <v>#REF!</v>
      </c>
    </row>
    <row r="71" spans="1:15">
      <c r="A71" s="103">
        <v>32</v>
      </c>
      <c r="B71" s="108" t="e">
        <f>PPU!#REF!</f>
        <v>#REF!</v>
      </c>
      <c r="C71" s="104" t="e">
        <f>PPU!#REF!</f>
        <v>#REF!</v>
      </c>
      <c r="D71" s="106">
        <f t="shared" ref="D71" si="189">F71-E71+1</f>
        <v>2</v>
      </c>
      <c r="E71" s="107">
        <v>7</v>
      </c>
      <c r="F71" s="107">
        <v>8</v>
      </c>
      <c r="G71" s="4" t="s">
        <v>16</v>
      </c>
      <c r="H71" s="5">
        <f t="shared" si="19"/>
        <v>0</v>
      </c>
      <c r="I71" s="5">
        <f t="shared" si="19"/>
        <v>0</v>
      </c>
      <c r="J71" s="5">
        <f t="shared" si="19"/>
        <v>0</v>
      </c>
      <c r="K71" s="5">
        <f t="shared" si="19"/>
        <v>0</v>
      </c>
      <c r="L71" s="5">
        <f t="shared" si="19"/>
        <v>0</v>
      </c>
      <c r="M71" s="5">
        <f t="shared" si="19"/>
        <v>0</v>
      </c>
      <c r="N71" s="5" t="e">
        <f t="shared" si="19"/>
        <v>#REF!</v>
      </c>
      <c r="O71" s="5" t="e">
        <f t="shared" si="19"/>
        <v>#REF!</v>
      </c>
    </row>
    <row r="72" spans="1:15">
      <c r="A72" s="103"/>
      <c r="B72" s="109"/>
      <c r="C72" s="105"/>
      <c r="D72" s="103"/>
      <c r="E72" s="103"/>
      <c r="F72" s="103"/>
      <c r="G72" s="4" t="s">
        <v>21</v>
      </c>
      <c r="H72" s="5">
        <f>IF(H71&gt;0,H71,0)</f>
        <v>0</v>
      </c>
      <c r="I72" s="5">
        <f>IF(I71&gt;0,I71+H72,0)</f>
        <v>0</v>
      </c>
      <c r="J72" s="5">
        <f t="shared" ref="J72" si="190">IF(J71&gt;0,J71+I72,0)</f>
        <v>0</v>
      </c>
      <c r="K72" s="5">
        <f t="shared" ref="K72" si="191">IF(K71&gt;0,K71+J72,0)</f>
        <v>0</v>
      </c>
      <c r="L72" s="5">
        <f t="shared" ref="L72" si="192">IF(L71&gt;0,L71+K72,0)</f>
        <v>0</v>
      </c>
      <c r="M72" s="5">
        <f t="shared" ref="M72" si="193">IF(M71&gt;0,M71+L72,0)</f>
        <v>0</v>
      </c>
      <c r="N72" s="5" t="e">
        <f t="shared" ref="N72" si="194">IF(N71&gt;0,N71+M72,0)</f>
        <v>#REF!</v>
      </c>
      <c r="O72" s="5" t="e">
        <f t="shared" ref="O72" si="195">IF(O71&gt;0,O71+N72,0)</f>
        <v>#REF!</v>
      </c>
    </row>
    <row r="73" spans="1:15">
      <c r="A73" s="103">
        <v>33</v>
      </c>
      <c r="B73" s="108" t="e">
        <f>PPU!#REF!</f>
        <v>#REF!</v>
      </c>
      <c r="C73" s="104" t="e">
        <f>PPU!#REF!</f>
        <v>#REF!</v>
      </c>
      <c r="D73" s="106">
        <f t="shared" ref="D73" si="196">F73-E73+1</f>
        <v>1</v>
      </c>
      <c r="E73" s="107">
        <v>4</v>
      </c>
      <c r="F73" s="107">
        <v>4</v>
      </c>
      <c r="G73" s="4" t="s">
        <v>16</v>
      </c>
      <c r="H73" s="5">
        <f t="shared" si="19"/>
        <v>0</v>
      </c>
      <c r="I73" s="5">
        <f t="shared" si="19"/>
        <v>0</v>
      </c>
      <c r="J73" s="5">
        <f t="shared" si="19"/>
        <v>0</v>
      </c>
      <c r="K73" s="5" t="e">
        <f t="shared" si="19"/>
        <v>#REF!</v>
      </c>
      <c r="L73" s="5">
        <f t="shared" si="19"/>
        <v>0</v>
      </c>
      <c r="M73" s="5">
        <f t="shared" si="19"/>
        <v>0</v>
      </c>
      <c r="N73" s="5">
        <f t="shared" si="19"/>
        <v>0</v>
      </c>
      <c r="O73" s="5">
        <f t="shared" si="19"/>
        <v>0</v>
      </c>
    </row>
    <row r="74" spans="1:15">
      <c r="A74" s="103"/>
      <c r="B74" s="109"/>
      <c r="C74" s="105"/>
      <c r="D74" s="103"/>
      <c r="E74" s="103"/>
      <c r="F74" s="103"/>
      <c r="G74" s="4" t="s">
        <v>21</v>
      </c>
      <c r="H74" s="5">
        <f>IF(H73&gt;0,H73,0)</f>
        <v>0</v>
      </c>
      <c r="I74" s="5">
        <f>IF(I73&gt;0,I73+H74,0)</f>
        <v>0</v>
      </c>
      <c r="J74" s="5">
        <f t="shared" ref="J74" si="197">IF(J73&gt;0,J73+I74,0)</f>
        <v>0</v>
      </c>
      <c r="K74" s="5" t="e">
        <f t="shared" ref="K74" si="198">IF(K73&gt;0,K73+J74,0)</f>
        <v>#REF!</v>
      </c>
      <c r="L74" s="5">
        <f t="shared" ref="L74" si="199">IF(L73&gt;0,L73+K74,0)</f>
        <v>0</v>
      </c>
      <c r="M74" s="5">
        <f t="shared" ref="M74" si="200">IF(M73&gt;0,M73+L74,0)</f>
        <v>0</v>
      </c>
      <c r="N74" s="5">
        <f t="shared" ref="N74" si="201">IF(N73&gt;0,N73+M74,0)</f>
        <v>0</v>
      </c>
      <c r="O74" s="5">
        <f t="shared" ref="O74" si="202">IF(O73&gt;0,O73+N74,0)</f>
        <v>0</v>
      </c>
    </row>
    <row r="75" spans="1:15">
      <c r="A75" s="103">
        <v>34</v>
      </c>
      <c r="B75" s="108" t="e">
        <f>PPU!#REF!</f>
        <v>#REF!</v>
      </c>
      <c r="C75" s="104" t="e">
        <f>PPU!#REF!</f>
        <v>#REF!</v>
      </c>
      <c r="D75" s="106">
        <f t="shared" ref="D75" si="203">F75-E75+1</f>
        <v>1</v>
      </c>
      <c r="E75" s="107">
        <v>5</v>
      </c>
      <c r="F75" s="107">
        <v>5</v>
      </c>
      <c r="G75" s="4" t="s">
        <v>16</v>
      </c>
      <c r="H75" s="5">
        <f t="shared" si="19"/>
        <v>0</v>
      </c>
      <c r="I75" s="5">
        <f t="shared" si="19"/>
        <v>0</v>
      </c>
      <c r="J75" s="5">
        <f t="shared" si="19"/>
        <v>0</v>
      </c>
      <c r="K75" s="5">
        <f t="shared" si="19"/>
        <v>0</v>
      </c>
      <c r="L75" s="5" t="e">
        <f t="shared" si="19"/>
        <v>#REF!</v>
      </c>
      <c r="M75" s="5">
        <f t="shared" si="19"/>
        <v>0</v>
      </c>
      <c r="N75" s="5">
        <f t="shared" si="19"/>
        <v>0</v>
      </c>
      <c r="O75" s="5">
        <f t="shared" si="19"/>
        <v>0</v>
      </c>
    </row>
    <row r="76" spans="1:15">
      <c r="A76" s="103"/>
      <c r="B76" s="109"/>
      <c r="C76" s="105"/>
      <c r="D76" s="103"/>
      <c r="E76" s="103"/>
      <c r="F76" s="103"/>
      <c r="G76" s="4" t="s">
        <v>21</v>
      </c>
      <c r="H76" s="5">
        <f>IF(H75&gt;0,H75,0)</f>
        <v>0</v>
      </c>
      <c r="I76" s="5">
        <f>IF(I75&gt;0,I75+H76,0)</f>
        <v>0</v>
      </c>
      <c r="J76" s="5">
        <f t="shared" ref="J76" si="204">IF(J75&gt;0,J75+I76,0)</f>
        <v>0</v>
      </c>
      <c r="K76" s="5">
        <f t="shared" ref="K76" si="205">IF(K75&gt;0,K75+J76,0)</f>
        <v>0</v>
      </c>
      <c r="L76" s="5" t="e">
        <f t="shared" ref="L76" si="206">IF(L75&gt;0,L75+K76,0)</f>
        <v>#REF!</v>
      </c>
      <c r="M76" s="5">
        <f t="shared" ref="M76" si="207">IF(M75&gt;0,M75+L76,0)</f>
        <v>0</v>
      </c>
      <c r="N76" s="5">
        <f t="shared" ref="N76" si="208">IF(N75&gt;0,N75+M76,0)</f>
        <v>0</v>
      </c>
      <c r="O76" s="5">
        <f t="shared" ref="O76" si="209">IF(O75&gt;0,O75+N76,0)</f>
        <v>0</v>
      </c>
    </row>
    <row r="77" spans="1:15">
      <c r="A77" s="103">
        <v>35</v>
      </c>
      <c r="B77" s="108" t="e">
        <f>PPU!#REF!</f>
        <v>#REF!</v>
      </c>
      <c r="C77" s="104" t="e">
        <f>PPU!#REF!</f>
        <v>#REF!</v>
      </c>
      <c r="D77" s="106">
        <f t="shared" ref="D77" si="210">F77-E77+1</f>
        <v>2</v>
      </c>
      <c r="E77" s="107">
        <v>6</v>
      </c>
      <c r="F77" s="107">
        <v>7</v>
      </c>
      <c r="G77" s="4" t="s">
        <v>16</v>
      </c>
      <c r="H77" s="5">
        <f t="shared" si="19"/>
        <v>0</v>
      </c>
      <c r="I77" s="5">
        <f t="shared" si="19"/>
        <v>0</v>
      </c>
      <c r="J77" s="5">
        <f t="shared" si="19"/>
        <v>0</v>
      </c>
      <c r="K77" s="5">
        <f t="shared" si="19"/>
        <v>0</v>
      </c>
      <c r="L77" s="5">
        <f t="shared" si="19"/>
        <v>0</v>
      </c>
      <c r="M77" s="5" t="e">
        <f t="shared" si="19"/>
        <v>#REF!</v>
      </c>
      <c r="N77" s="5" t="e">
        <f t="shared" si="19"/>
        <v>#REF!</v>
      </c>
      <c r="O77" s="5">
        <f t="shared" si="19"/>
        <v>0</v>
      </c>
    </row>
    <row r="78" spans="1:15">
      <c r="A78" s="103"/>
      <c r="B78" s="109"/>
      <c r="C78" s="105"/>
      <c r="D78" s="103"/>
      <c r="E78" s="103"/>
      <c r="F78" s="103"/>
      <c r="G78" s="4" t="s">
        <v>21</v>
      </c>
      <c r="H78" s="5">
        <f>IF(H77&gt;0,H77,0)</f>
        <v>0</v>
      </c>
      <c r="I78" s="5">
        <f>IF(I77&gt;0,I77+H78,0)</f>
        <v>0</v>
      </c>
      <c r="J78" s="5">
        <f t="shared" ref="J78" si="211">IF(J77&gt;0,J77+I78,0)</f>
        <v>0</v>
      </c>
      <c r="K78" s="5">
        <f t="shared" ref="K78" si="212">IF(K77&gt;0,K77+J78,0)</f>
        <v>0</v>
      </c>
      <c r="L78" s="5">
        <f t="shared" ref="L78" si="213">IF(L77&gt;0,L77+K78,0)</f>
        <v>0</v>
      </c>
      <c r="M78" s="5" t="e">
        <f t="shared" ref="M78" si="214">IF(M77&gt;0,M77+L78,0)</f>
        <v>#REF!</v>
      </c>
      <c r="N78" s="5" t="e">
        <f t="shared" ref="N78" si="215">IF(N77&gt;0,N77+M78,0)</f>
        <v>#REF!</v>
      </c>
      <c r="O78" s="5">
        <f t="shared" ref="O78" si="216">IF(O77&gt;0,O77+N78,0)</f>
        <v>0</v>
      </c>
    </row>
    <row r="79" spans="1:15">
      <c r="A79" s="103">
        <v>36</v>
      </c>
      <c r="B79" s="108" t="e">
        <f>PPU!#REF!</f>
        <v>#REF!</v>
      </c>
      <c r="C79" s="104" t="e">
        <f>PPU!#REF!</f>
        <v>#REF!</v>
      </c>
      <c r="D79" s="106">
        <f t="shared" ref="D79" si="217">F79-E79+1</f>
        <v>1</v>
      </c>
      <c r="E79" s="107">
        <v>6</v>
      </c>
      <c r="F79" s="107">
        <v>6</v>
      </c>
      <c r="G79" s="4" t="s">
        <v>16</v>
      </c>
      <c r="H79" s="5">
        <f t="shared" si="19"/>
        <v>0</v>
      </c>
      <c r="I79" s="5">
        <f t="shared" si="19"/>
        <v>0</v>
      </c>
      <c r="J79" s="5">
        <f t="shared" si="19"/>
        <v>0</v>
      </c>
      <c r="K79" s="5">
        <f t="shared" si="19"/>
        <v>0</v>
      </c>
      <c r="L79" s="5">
        <f t="shared" si="19"/>
        <v>0</v>
      </c>
      <c r="M79" s="5" t="e">
        <f t="shared" si="19"/>
        <v>#REF!</v>
      </c>
      <c r="N79" s="5">
        <f t="shared" si="19"/>
        <v>0</v>
      </c>
      <c r="O79" s="5">
        <f t="shared" si="19"/>
        <v>0</v>
      </c>
    </row>
    <row r="80" spans="1:15">
      <c r="A80" s="103"/>
      <c r="B80" s="109"/>
      <c r="C80" s="105"/>
      <c r="D80" s="103"/>
      <c r="E80" s="103"/>
      <c r="F80" s="103"/>
      <c r="G80" s="4" t="s">
        <v>21</v>
      </c>
      <c r="H80" s="5">
        <f>IF(H79&gt;0,H79,0)</f>
        <v>0</v>
      </c>
      <c r="I80" s="5">
        <f>IF(I79&gt;0,I79+H80,0)</f>
        <v>0</v>
      </c>
      <c r="J80" s="5">
        <f t="shared" ref="J80" si="218">IF(J79&gt;0,J79+I80,0)</f>
        <v>0</v>
      </c>
      <c r="K80" s="5">
        <f t="shared" ref="K80" si="219">IF(K79&gt;0,K79+J80,0)</f>
        <v>0</v>
      </c>
      <c r="L80" s="5">
        <f t="shared" ref="L80" si="220">IF(L79&gt;0,L79+K80,0)</f>
        <v>0</v>
      </c>
      <c r="M80" s="5" t="e">
        <f t="shared" ref="M80" si="221">IF(M79&gt;0,M79+L80,0)</f>
        <v>#REF!</v>
      </c>
      <c r="N80" s="5">
        <f t="shared" ref="N80" si="222">IF(N79&gt;0,N79+M80,0)</f>
        <v>0</v>
      </c>
      <c r="O80" s="5">
        <f t="shared" ref="O80" si="223">IF(O79&gt;0,O79+N80,0)</f>
        <v>0</v>
      </c>
    </row>
    <row r="81" spans="1:15">
      <c r="A81" s="103">
        <v>37</v>
      </c>
      <c r="B81" s="108" t="e">
        <f>PPU!#REF!</f>
        <v>#REF!</v>
      </c>
      <c r="C81" s="104" t="e">
        <f>PPU!#REF!</f>
        <v>#REF!</v>
      </c>
      <c r="D81" s="106">
        <f t="shared" ref="D81" si="224">F81-E81+1</f>
        <v>2</v>
      </c>
      <c r="E81" s="107">
        <v>6</v>
      </c>
      <c r="F81" s="107">
        <v>7</v>
      </c>
      <c r="G81" s="4" t="s">
        <v>16</v>
      </c>
      <c r="H81" s="5">
        <f t="shared" si="19"/>
        <v>0</v>
      </c>
      <c r="I81" s="5">
        <f t="shared" si="19"/>
        <v>0</v>
      </c>
      <c r="J81" s="5">
        <f t="shared" si="19"/>
        <v>0</v>
      </c>
      <c r="K81" s="5">
        <f t="shared" si="19"/>
        <v>0</v>
      </c>
      <c r="L81" s="5">
        <f t="shared" si="19"/>
        <v>0</v>
      </c>
      <c r="M81" s="5" t="e">
        <f t="shared" si="19"/>
        <v>#REF!</v>
      </c>
      <c r="N81" s="5" t="e">
        <f t="shared" si="19"/>
        <v>#REF!</v>
      </c>
      <c r="O81" s="5">
        <f t="shared" si="19"/>
        <v>0</v>
      </c>
    </row>
    <row r="82" spans="1:15">
      <c r="A82" s="103"/>
      <c r="B82" s="109"/>
      <c r="C82" s="105"/>
      <c r="D82" s="103"/>
      <c r="E82" s="103"/>
      <c r="F82" s="103"/>
      <c r="G82" s="4" t="s">
        <v>21</v>
      </c>
      <c r="H82" s="5">
        <f>IF(H81&gt;0,H81,0)</f>
        <v>0</v>
      </c>
      <c r="I82" s="5">
        <f>IF(I81&gt;0,I81+H82,0)</f>
        <v>0</v>
      </c>
      <c r="J82" s="5">
        <f t="shared" ref="J82" si="225">IF(J81&gt;0,J81+I82,0)</f>
        <v>0</v>
      </c>
      <c r="K82" s="5">
        <f t="shared" ref="K82" si="226">IF(K81&gt;0,K81+J82,0)</f>
        <v>0</v>
      </c>
      <c r="L82" s="5">
        <f t="shared" ref="L82" si="227">IF(L81&gt;0,L81+K82,0)</f>
        <v>0</v>
      </c>
      <c r="M82" s="5" t="e">
        <f t="shared" ref="M82" si="228">IF(M81&gt;0,M81+L82,0)</f>
        <v>#REF!</v>
      </c>
      <c r="N82" s="5" t="e">
        <f t="shared" ref="N82" si="229">IF(N81&gt;0,N81+M82,0)</f>
        <v>#REF!</v>
      </c>
      <c r="O82" s="5">
        <f t="shared" ref="O82" si="230">IF(O81&gt;0,O81+N82,0)</f>
        <v>0</v>
      </c>
    </row>
    <row r="83" spans="1:15">
      <c r="A83" s="103">
        <v>38</v>
      </c>
      <c r="B83" s="108" t="e">
        <f>PPU!#REF!</f>
        <v>#REF!</v>
      </c>
      <c r="C83" s="104" t="e">
        <f>PPU!#REF!</f>
        <v>#REF!</v>
      </c>
      <c r="D83" s="106">
        <f t="shared" ref="D83" si="231">F83-E83+1</f>
        <v>1</v>
      </c>
      <c r="E83" s="107">
        <v>8</v>
      </c>
      <c r="F83" s="107">
        <v>8</v>
      </c>
      <c r="G83" s="4" t="s">
        <v>16</v>
      </c>
      <c r="H83" s="5">
        <f t="shared" si="19"/>
        <v>0</v>
      </c>
      <c r="I83" s="5">
        <f t="shared" si="19"/>
        <v>0</v>
      </c>
      <c r="J83" s="5">
        <f t="shared" si="19"/>
        <v>0</v>
      </c>
      <c r="K83" s="5">
        <f t="shared" si="19"/>
        <v>0</v>
      </c>
      <c r="L83" s="5">
        <f t="shared" si="19"/>
        <v>0</v>
      </c>
      <c r="M83" s="5">
        <f t="shared" si="19"/>
        <v>0</v>
      </c>
      <c r="N83" s="5">
        <f t="shared" si="19"/>
        <v>0</v>
      </c>
      <c r="O83" s="5" t="e">
        <f t="shared" si="19"/>
        <v>#REF!</v>
      </c>
    </row>
    <row r="84" spans="1:15">
      <c r="A84" s="103"/>
      <c r="B84" s="109"/>
      <c r="C84" s="105"/>
      <c r="D84" s="103"/>
      <c r="E84" s="103"/>
      <c r="F84" s="103"/>
      <c r="G84" s="4" t="s">
        <v>21</v>
      </c>
      <c r="H84" s="5">
        <f>IF(H83&gt;0,H83,0)</f>
        <v>0</v>
      </c>
      <c r="I84" s="5">
        <f>IF(I83&gt;0,I83+H84,0)</f>
        <v>0</v>
      </c>
      <c r="J84" s="5">
        <f t="shared" ref="J84" si="232">IF(J83&gt;0,J83+I84,0)</f>
        <v>0</v>
      </c>
      <c r="K84" s="5">
        <f t="shared" ref="K84" si="233">IF(K83&gt;0,K83+J84,0)</f>
        <v>0</v>
      </c>
      <c r="L84" s="5">
        <f t="shared" ref="L84" si="234">IF(L83&gt;0,L83+K84,0)</f>
        <v>0</v>
      </c>
      <c r="M84" s="5">
        <f t="shared" ref="M84" si="235">IF(M83&gt;0,M83+L84,0)</f>
        <v>0</v>
      </c>
      <c r="N84" s="5">
        <f t="shared" ref="N84" si="236">IF(N83&gt;0,N83+M84,0)</f>
        <v>0</v>
      </c>
      <c r="O84" s="5" t="e">
        <f t="shared" ref="O84" si="237">IF(O83&gt;0,O83+N84,0)</f>
        <v>#REF!</v>
      </c>
    </row>
    <row r="85" spans="1:15">
      <c r="A85" s="103">
        <v>39</v>
      </c>
      <c r="B85" s="108" t="e">
        <f>PPU!#REF!</f>
        <v>#REF!</v>
      </c>
      <c r="C85" s="104" t="e">
        <f>PPU!#REF!</f>
        <v>#REF!</v>
      </c>
      <c r="D85" s="106">
        <f t="shared" ref="D85" si="238">F85-E85+1</f>
        <v>2</v>
      </c>
      <c r="E85" s="107">
        <v>3</v>
      </c>
      <c r="F85" s="107">
        <v>4</v>
      </c>
      <c r="G85" s="4" t="s">
        <v>16</v>
      </c>
      <c r="H85" s="5">
        <f t="shared" si="19"/>
        <v>0</v>
      </c>
      <c r="I85" s="5">
        <f t="shared" si="19"/>
        <v>0</v>
      </c>
      <c r="J85" s="5" t="e">
        <f t="shared" si="19"/>
        <v>#REF!</v>
      </c>
      <c r="K85" s="5" t="e">
        <f t="shared" si="19"/>
        <v>#REF!</v>
      </c>
      <c r="L85" s="5">
        <f t="shared" si="19"/>
        <v>0</v>
      </c>
      <c r="M85" s="5">
        <f t="shared" si="19"/>
        <v>0</v>
      </c>
      <c r="N85" s="5">
        <f t="shared" si="19"/>
        <v>0</v>
      </c>
      <c r="O85" s="5">
        <f t="shared" ref="O85" si="239">IF(IF(AND($E85&lt;=O$5,$F85&gt;=O$5)=TRUE,1,0)=1,$C85/$D85,0)</f>
        <v>0</v>
      </c>
    </row>
    <row r="86" spans="1:15">
      <c r="A86" s="103"/>
      <c r="B86" s="109"/>
      <c r="C86" s="105"/>
      <c r="D86" s="103"/>
      <c r="E86" s="103"/>
      <c r="F86" s="103"/>
      <c r="G86" s="4" t="s">
        <v>21</v>
      </c>
      <c r="H86" s="5">
        <f>IF(H85&gt;0,H85,0)</f>
        <v>0</v>
      </c>
      <c r="I86" s="5">
        <f>IF(I85&gt;0,I85+H86,0)</f>
        <v>0</v>
      </c>
      <c r="J86" s="5" t="e">
        <f t="shared" ref="J86" si="240">IF(J85&gt;0,J85+I86,0)</f>
        <v>#REF!</v>
      </c>
      <c r="K86" s="5" t="e">
        <f t="shared" ref="K86" si="241">IF(K85&gt;0,K85+J86,0)</f>
        <v>#REF!</v>
      </c>
      <c r="L86" s="5">
        <f t="shared" ref="L86" si="242">IF(L85&gt;0,L85+K86,0)</f>
        <v>0</v>
      </c>
      <c r="M86" s="5">
        <f t="shared" ref="M86" si="243">IF(M85&gt;0,M85+L86,0)</f>
        <v>0</v>
      </c>
      <c r="N86" s="5">
        <f t="shared" ref="N86" si="244">IF(N85&gt;0,N85+M86,0)</f>
        <v>0</v>
      </c>
      <c r="O86" s="5">
        <f t="shared" ref="O86" si="245">IF(O85&gt;0,O85+N86,0)</f>
        <v>0</v>
      </c>
    </row>
    <row r="87" spans="1:15">
      <c r="A87" s="103">
        <v>40</v>
      </c>
      <c r="B87" s="108" t="e">
        <f>PPU!#REF!</f>
        <v>#REF!</v>
      </c>
      <c r="C87" s="104">
        <f>PPU!J15</f>
        <v>155690.32869400003</v>
      </c>
      <c r="D87" s="106">
        <f t="shared" ref="D87" si="246">F87-E87+1</f>
        <v>1</v>
      </c>
      <c r="E87" s="107">
        <v>8</v>
      </c>
      <c r="F87" s="107">
        <v>8</v>
      </c>
      <c r="G87" s="4" t="s">
        <v>16</v>
      </c>
      <c r="H87" s="5">
        <f t="shared" ref="H87:O87" si="247">IF(IF(AND($E87&lt;=H$5,$F87&gt;=H$5)=TRUE,1,0)=1,$C87/$D87,0)</f>
        <v>0</v>
      </c>
      <c r="I87" s="5">
        <f t="shared" si="247"/>
        <v>0</v>
      </c>
      <c r="J87" s="5">
        <f t="shared" si="247"/>
        <v>0</v>
      </c>
      <c r="K87" s="5">
        <f t="shared" si="247"/>
        <v>0</v>
      </c>
      <c r="L87" s="5">
        <f t="shared" si="247"/>
        <v>0</v>
      </c>
      <c r="M87" s="5">
        <f t="shared" si="247"/>
        <v>0</v>
      </c>
      <c r="N87" s="5">
        <f t="shared" si="247"/>
        <v>0</v>
      </c>
      <c r="O87" s="5">
        <f t="shared" si="247"/>
        <v>155690.32869400003</v>
      </c>
    </row>
    <row r="88" spans="1:15">
      <c r="A88" s="103"/>
      <c r="B88" s="109"/>
      <c r="C88" s="105"/>
      <c r="D88" s="103"/>
      <c r="E88" s="103"/>
      <c r="F88" s="103"/>
      <c r="G88" s="4" t="s">
        <v>21</v>
      </c>
      <c r="H88" s="5">
        <f>IF(H87&gt;0,H87,0)</f>
        <v>0</v>
      </c>
      <c r="I88" s="5">
        <f>IF(I87&gt;0,I87+H88,0)</f>
        <v>0</v>
      </c>
      <c r="J88" s="5">
        <f t="shared" ref="J88" si="248">IF(J87&gt;0,J87+I88,0)</f>
        <v>0</v>
      </c>
      <c r="K88" s="5">
        <f t="shared" ref="K88" si="249">IF(K87&gt;0,K87+J88,0)</f>
        <v>0</v>
      </c>
      <c r="L88" s="5">
        <f t="shared" ref="L88" si="250">IF(L87&gt;0,L87+K88,0)</f>
        <v>0</v>
      </c>
      <c r="M88" s="5">
        <f t="shared" ref="M88" si="251">IF(M87&gt;0,M87+L88,0)</f>
        <v>0</v>
      </c>
      <c r="N88" s="5">
        <f t="shared" ref="N88" si="252">IF(N87&gt;0,N87+M88,0)</f>
        <v>0</v>
      </c>
      <c r="O88" s="5">
        <f t="shared" ref="O88" si="253">IF(O87&gt;0,O87+N88,0)</f>
        <v>155690.32869400003</v>
      </c>
    </row>
    <row r="89" spans="1:15">
      <c r="A89" s="13"/>
      <c r="B89" s="110" t="s">
        <v>22</v>
      </c>
      <c r="C89" s="112" t="e">
        <f>SUM(C9:C88)</f>
        <v>#REF!</v>
      </c>
      <c r="D89" s="114">
        <f t="shared" ref="D89" si="254">F89-E89+1</f>
        <v>8</v>
      </c>
      <c r="E89" s="116">
        <v>1</v>
      </c>
      <c r="F89" s="116">
        <v>8</v>
      </c>
      <c r="G89" s="12" t="s">
        <v>16</v>
      </c>
      <c r="H89" s="15" t="e">
        <f>H9+H11+H13+H15+H17+H19+H21+H23+H25+H27+H29+H31+H33+H37+H39+H41+H43+H45+H47+H49+H51+H53+H55+H57+H59+H61+H63+H65+H67+H69+H71+H73+H75+H77+H79+H81+H83+H85+H87</f>
        <v>#REF!</v>
      </c>
      <c r="I89" s="15" t="e">
        <f t="shared" ref="I89:O89" si="255">I9+I11+I13+I15+I17+I19+I21+I23+I25+I27+I29+I31+I33+I37+I39+I41+I43+I45+I47+I49+I51+I53+I55+I57+I59+I61+I63+I65+I67+I69+I71+I73+I75+I77+I79+I81+I83+I85+I87</f>
        <v>#REF!</v>
      </c>
      <c r="J89" s="15" t="e">
        <f t="shared" si="255"/>
        <v>#REF!</v>
      </c>
      <c r="K89" s="15" t="e">
        <f t="shared" si="255"/>
        <v>#REF!</v>
      </c>
      <c r="L89" s="15" t="e">
        <f>L17+L23+L25+L29+L35+L49+L53+L75</f>
        <v>#REF!</v>
      </c>
      <c r="M89" s="15" t="e">
        <f t="shared" si="255"/>
        <v>#REF!</v>
      </c>
      <c r="N89" s="15" t="e">
        <f t="shared" si="255"/>
        <v>#REF!</v>
      </c>
      <c r="O89" s="15" t="e">
        <f t="shared" si="255"/>
        <v>#REF!</v>
      </c>
    </row>
    <row r="90" spans="1:15">
      <c r="A90" s="14"/>
      <c r="B90" s="111"/>
      <c r="C90" s="113"/>
      <c r="D90" s="115"/>
      <c r="E90" s="116"/>
      <c r="F90" s="116"/>
      <c r="G90" s="12" t="s">
        <v>21</v>
      </c>
      <c r="H90" s="15" t="e">
        <f>H89</f>
        <v>#REF!</v>
      </c>
      <c r="I90" s="15" t="e">
        <f>H90+I89</f>
        <v>#REF!</v>
      </c>
      <c r="J90" s="15" t="e">
        <f t="shared" ref="J90:M90" si="256">I90+J89</f>
        <v>#REF!</v>
      </c>
      <c r="K90" s="15" t="e">
        <f t="shared" si="256"/>
        <v>#REF!</v>
      </c>
      <c r="L90" s="15" t="e">
        <f t="shared" si="256"/>
        <v>#REF!</v>
      </c>
      <c r="M90" s="15" t="e">
        <f t="shared" si="256"/>
        <v>#REF!</v>
      </c>
      <c r="N90" s="15" t="e">
        <f t="shared" ref="N90" si="257">M90+N89</f>
        <v>#REF!</v>
      </c>
      <c r="O90" s="15" t="e">
        <f t="shared" ref="O90" si="258">N90+O89</f>
        <v>#REF!</v>
      </c>
    </row>
  </sheetData>
  <mergeCells count="256">
    <mergeCell ref="D85:D86"/>
    <mergeCell ref="E85:E86"/>
    <mergeCell ref="F85:F86"/>
    <mergeCell ref="D87:D88"/>
    <mergeCell ref="E87:E88"/>
    <mergeCell ref="F87:F88"/>
    <mergeCell ref="D81:D82"/>
    <mergeCell ref="E81:E82"/>
    <mergeCell ref="F81:F82"/>
    <mergeCell ref="D83:D84"/>
    <mergeCell ref="E83:E84"/>
    <mergeCell ref="F83:F84"/>
    <mergeCell ref="D77:D78"/>
    <mergeCell ref="E77:E78"/>
    <mergeCell ref="F77:F78"/>
    <mergeCell ref="D79:D80"/>
    <mergeCell ref="E79:E80"/>
    <mergeCell ref="F79:F80"/>
    <mergeCell ref="D73:D74"/>
    <mergeCell ref="E73:E74"/>
    <mergeCell ref="F73:F74"/>
    <mergeCell ref="D75:D76"/>
    <mergeCell ref="E75:E76"/>
    <mergeCell ref="F75:F76"/>
    <mergeCell ref="D69:D70"/>
    <mergeCell ref="E69:E70"/>
    <mergeCell ref="F69:F70"/>
    <mergeCell ref="D71:D72"/>
    <mergeCell ref="E71:E72"/>
    <mergeCell ref="F71:F72"/>
    <mergeCell ref="D65:D66"/>
    <mergeCell ref="E65:E66"/>
    <mergeCell ref="F65:F66"/>
    <mergeCell ref="D67:D68"/>
    <mergeCell ref="E67:E68"/>
    <mergeCell ref="F67:F68"/>
    <mergeCell ref="E61:E62"/>
    <mergeCell ref="F61:F62"/>
    <mergeCell ref="D63:D64"/>
    <mergeCell ref="E63:E64"/>
    <mergeCell ref="F63:F64"/>
    <mergeCell ref="F55:F56"/>
    <mergeCell ref="D57:D58"/>
    <mergeCell ref="E57:E58"/>
    <mergeCell ref="F57:F58"/>
    <mergeCell ref="D59:D60"/>
    <mergeCell ref="E59:E60"/>
    <mergeCell ref="F59:F60"/>
    <mergeCell ref="F49:F50"/>
    <mergeCell ref="D51:D52"/>
    <mergeCell ref="E51:E52"/>
    <mergeCell ref="F51:F52"/>
    <mergeCell ref="D53:D54"/>
    <mergeCell ref="E53:E54"/>
    <mergeCell ref="F53:F54"/>
    <mergeCell ref="F43:F44"/>
    <mergeCell ref="D45:D46"/>
    <mergeCell ref="E45:E46"/>
    <mergeCell ref="F45:F46"/>
    <mergeCell ref="D47:D48"/>
    <mergeCell ref="E47:E48"/>
    <mergeCell ref="F47:F48"/>
    <mergeCell ref="F37:F38"/>
    <mergeCell ref="D39:D40"/>
    <mergeCell ref="E39:E40"/>
    <mergeCell ref="F39:F40"/>
    <mergeCell ref="D41:D42"/>
    <mergeCell ref="E41:E42"/>
    <mergeCell ref="F41:F42"/>
    <mergeCell ref="F29:F30"/>
    <mergeCell ref="D31:D32"/>
    <mergeCell ref="E31:E32"/>
    <mergeCell ref="F31:F32"/>
    <mergeCell ref="D33:D34"/>
    <mergeCell ref="E33:E34"/>
    <mergeCell ref="F33:F34"/>
    <mergeCell ref="D35:D36"/>
    <mergeCell ref="E35:E36"/>
    <mergeCell ref="F35:F36"/>
    <mergeCell ref="F23:F24"/>
    <mergeCell ref="D25:D26"/>
    <mergeCell ref="E25:E26"/>
    <mergeCell ref="F25:F26"/>
    <mergeCell ref="D27:D28"/>
    <mergeCell ref="E27:E28"/>
    <mergeCell ref="F27:F28"/>
    <mergeCell ref="A87:A88"/>
    <mergeCell ref="B87:B88"/>
    <mergeCell ref="C87:C88"/>
    <mergeCell ref="D23:D24"/>
    <mergeCell ref="E23:E24"/>
    <mergeCell ref="D29:D30"/>
    <mergeCell ref="E29:E30"/>
    <mergeCell ref="D37:D38"/>
    <mergeCell ref="E37:E38"/>
    <mergeCell ref="D43:D44"/>
    <mergeCell ref="E43:E44"/>
    <mergeCell ref="D49:D50"/>
    <mergeCell ref="E49:E50"/>
    <mergeCell ref="D55:D56"/>
    <mergeCell ref="E55:E56"/>
    <mergeCell ref="D61:D62"/>
    <mergeCell ref="A83:A84"/>
    <mergeCell ref="B83:B84"/>
    <mergeCell ref="C83:C84"/>
    <mergeCell ref="A85:A86"/>
    <mergeCell ref="B85:B86"/>
    <mergeCell ref="C85:C86"/>
    <mergeCell ref="A79:A80"/>
    <mergeCell ref="B79:B80"/>
    <mergeCell ref="C79:C80"/>
    <mergeCell ref="A81:A82"/>
    <mergeCell ref="B81:B82"/>
    <mergeCell ref="C81:C82"/>
    <mergeCell ref="A75:A76"/>
    <mergeCell ref="B75:B76"/>
    <mergeCell ref="C75:C76"/>
    <mergeCell ref="A77:A78"/>
    <mergeCell ref="B77:B78"/>
    <mergeCell ref="C77:C78"/>
    <mergeCell ref="A65:A66"/>
    <mergeCell ref="B65:B66"/>
    <mergeCell ref="C65:C66"/>
    <mergeCell ref="A73:A74"/>
    <mergeCell ref="B73:B74"/>
    <mergeCell ref="C73:C74"/>
    <mergeCell ref="A67:A68"/>
    <mergeCell ref="B67:B68"/>
    <mergeCell ref="C67:C68"/>
    <mergeCell ref="A69:A70"/>
    <mergeCell ref="B69:B70"/>
    <mergeCell ref="C69:C70"/>
    <mergeCell ref="A71:A72"/>
    <mergeCell ref="B71:B72"/>
    <mergeCell ref="C71:C72"/>
    <mergeCell ref="A61:A62"/>
    <mergeCell ref="B61:B62"/>
    <mergeCell ref="C61:C62"/>
    <mergeCell ref="A63:A64"/>
    <mergeCell ref="B63:B64"/>
    <mergeCell ref="C63:C64"/>
    <mergeCell ref="A57:A58"/>
    <mergeCell ref="B57:B58"/>
    <mergeCell ref="C57:C58"/>
    <mergeCell ref="A59:A60"/>
    <mergeCell ref="B59:B60"/>
    <mergeCell ref="C59:C60"/>
    <mergeCell ref="A51:A52"/>
    <mergeCell ref="B51:B52"/>
    <mergeCell ref="C51:C52"/>
    <mergeCell ref="A53:A54"/>
    <mergeCell ref="B53:B54"/>
    <mergeCell ref="C53:C54"/>
    <mergeCell ref="A45:A46"/>
    <mergeCell ref="A47:A48"/>
    <mergeCell ref="A55:A56"/>
    <mergeCell ref="A49:A50"/>
    <mergeCell ref="B43:B44"/>
    <mergeCell ref="C43:C44"/>
    <mergeCell ref="B45:B46"/>
    <mergeCell ref="C45:C46"/>
    <mergeCell ref="B47:B48"/>
    <mergeCell ref="C47:C48"/>
    <mergeCell ref="B55:B56"/>
    <mergeCell ref="C55:C56"/>
    <mergeCell ref="B49:B50"/>
    <mergeCell ref="C49:C50"/>
    <mergeCell ref="A31:A32"/>
    <mergeCell ref="A33:A34"/>
    <mergeCell ref="A37:A38"/>
    <mergeCell ref="B31:B32"/>
    <mergeCell ref="B33:B34"/>
    <mergeCell ref="B37:B38"/>
    <mergeCell ref="A39:A40"/>
    <mergeCell ref="B41:B42"/>
    <mergeCell ref="C41:C42"/>
    <mergeCell ref="A35:A36"/>
    <mergeCell ref="B35:B36"/>
    <mergeCell ref="C35:C36"/>
    <mergeCell ref="A23:A24"/>
    <mergeCell ref="A25:A26"/>
    <mergeCell ref="A27:A28"/>
    <mergeCell ref="A29:A30"/>
    <mergeCell ref="B89:B90"/>
    <mergeCell ref="C89:C90"/>
    <mergeCell ref="D89:D90"/>
    <mergeCell ref="E89:E90"/>
    <mergeCell ref="F89:F90"/>
    <mergeCell ref="C23:C24"/>
    <mergeCell ref="C25:C26"/>
    <mergeCell ref="C27:C28"/>
    <mergeCell ref="C29:C30"/>
    <mergeCell ref="C39:C40"/>
    <mergeCell ref="B23:B24"/>
    <mergeCell ref="B25:B26"/>
    <mergeCell ref="B27:B28"/>
    <mergeCell ref="B29:B30"/>
    <mergeCell ref="B39:B40"/>
    <mergeCell ref="C31:C32"/>
    <mergeCell ref="C33:C34"/>
    <mergeCell ref="C37:C38"/>
    <mergeCell ref="A41:A42"/>
    <mergeCell ref="A43:A44"/>
    <mergeCell ref="F21:F22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B19:B20"/>
    <mergeCell ref="B21:B22"/>
    <mergeCell ref="F17:F18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B15:B16"/>
    <mergeCell ref="B17:B18"/>
    <mergeCell ref="A13:A14"/>
    <mergeCell ref="C13:C14"/>
    <mergeCell ref="D13:D14"/>
    <mergeCell ref="E13:E14"/>
    <mergeCell ref="F13:F14"/>
    <mergeCell ref="B13:B14"/>
    <mergeCell ref="A9:A10"/>
    <mergeCell ref="C11:C12"/>
    <mergeCell ref="D11:D12"/>
    <mergeCell ref="E11:E12"/>
    <mergeCell ref="F11:F12"/>
    <mergeCell ref="A11:A12"/>
    <mergeCell ref="B11:B12"/>
    <mergeCell ref="B9:B10"/>
    <mergeCell ref="C9:C10"/>
    <mergeCell ref="D9:D10"/>
    <mergeCell ref="E9:E10"/>
    <mergeCell ref="F9:F10"/>
    <mergeCell ref="A1:O1"/>
    <mergeCell ref="A2:O2"/>
    <mergeCell ref="A3:O3"/>
    <mergeCell ref="A6:C6"/>
    <mergeCell ref="A7:C8"/>
    <mergeCell ref="D7:D8"/>
    <mergeCell ref="E7:E8"/>
    <mergeCell ref="F7:F8"/>
    <mergeCell ref="G7:G8"/>
    <mergeCell ref="H4:O4"/>
    <mergeCell ref="A4:C5"/>
  </mergeCells>
  <conditionalFormatting sqref="H6:O8">
    <cfRule type="cellIs" dxfId="34" priority="35" operator="equal">
      <formula>1</formula>
    </cfRule>
  </conditionalFormatting>
  <conditionalFormatting sqref="H6:O6">
    <cfRule type="cellIs" dxfId="33" priority="34" operator="equal">
      <formula>1</formula>
    </cfRule>
  </conditionalFormatting>
  <conditionalFormatting sqref="H7:O8">
    <cfRule type="cellIs" dxfId="32" priority="33" operator="equal">
      <formula>1</formula>
    </cfRule>
  </conditionalFormatting>
  <conditionalFormatting sqref="H9:O26">
    <cfRule type="cellIs" dxfId="31" priority="32" operator="notEqual">
      <formula>0</formula>
    </cfRule>
  </conditionalFormatting>
  <conditionalFormatting sqref="H27:O28">
    <cfRule type="cellIs" dxfId="30" priority="31" operator="notEqual">
      <formula>0</formula>
    </cfRule>
  </conditionalFormatting>
  <conditionalFormatting sqref="H29:O30">
    <cfRule type="cellIs" dxfId="29" priority="30" operator="notEqual">
      <formula>0</formula>
    </cfRule>
  </conditionalFormatting>
  <conditionalFormatting sqref="H31:O32">
    <cfRule type="cellIs" dxfId="28" priority="29" operator="notEqual">
      <formula>0</formula>
    </cfRule>
  </conditionalFormatting>
  <conditionalFormatting sqref="H33:O34 O35:O36">
    <cfRule type="cellIs" dxfId="27" priority="28" operator="notEqual">
      <formula>0</formula>
    </cfRule>
  </conditionalFormatting>
  <conditionalFormatting sqref="H37:O38">
    <cfRule type="cellIs" dxfId="26" priority="27" operator="notEqual">
      <formula>0</formula>
    </cfRule>
  </conditionalFormatting>
  <conditionalFormatting sqref="H39:O40">
    <cfRule type="cellIs" dxfId="25" priority="26" operator="notEqual">
      <formula>0</formula>
    </cfRule>
  </conditionalFormatting>
  <conditionalFormatting sqref="H41:O42">
    <cfRule type="cellIs" dxfId="24" priority="25" operator="notEqual">
      <formula>0</formula>
    </cfRule>
  </conditionalFormatting>
  <conditionalFormatting sqref="H43:O44">
    <cfRule type="cellIs" dxfId="23" priority="24" operator="notEqual">
      <formula>0</formula>
    </cfRule>
  </conditionalFormatting>
  <conditionalFormatting sqref="H45:O46">
    <cfRule type="cellIs" dxfId="22" priority="23" operator="notEqual">
      <formula>0</formula>
    </cfRule>
  </conditionalFormatting>
  <conditionalFormatting sqref="H47:O48">
    <cfRule type="cellIs" dxfId="21" priority="22" operator="notEqual">
      <formula>0</formula>
    </cfRule>
  </conditionalFormatting>
  <conditionalFormatting sqref="H49:O50">
    <cfRule type="cellIs" dxfId="20" priority="21" operator="notEqual">
      <formula>0</formula>
    </cfRule>
  </conditionalFormatting>
  <conditionalFormatting sqref="H51:O52">
    <cfRule type="cellIs" dxfId="19" priority="20" operator="notEqual">
      <formula>0</formula>
    </cfRule>
  </conditionalFormatting>
  <conditionalFormatting sqref="H53:O54">
    <cfRule type="cellIs" dxfId="18" priority="19" operator="notEqual">
      <formula>0</formula>
    </cfRule>
  </conditionalFormatting>
  <conditionalFormatting sqref="H55:O56">
    <cfRule type="cellIs" dxfId="17" priority="18" operator="notEqual">
      <formula>0</formula>
    </cfRule>
  </conditionalFormatting>
  <conditionalFormatting sqref="H57:O58">
    <cfRule type="cellIs" dxfId="16" priority="17" operator="notEqual">
      <formula>0</formula>
    </cfRule>
  </conditionalFormatting>
  <conditionalFormatting sqref="H59:O60">
    <cfRule type="cellIs" dxfId="15" priority="16" operator="notEqual">
      <formula>0</formula>
    </cfRule>
  </conditionalFormatting>
  <conditionalFormatting sqref="H61:O62">
    <cfRule type="cellIs" dxfId="14" priority="15" operator="notEqual">
      <formula>0</formula>
    </cfRule>
  </conditionalFormatting>
  <conditionalFormatting sqref="H63:O64">
    <cfRule type="cellIs" dxfId="13" priority="14" operator="notEqual">
      <formula>0</formula>
    </cfRule>
  </conditionalFormatting>
  <conditionalFormatting sqref="H65:O66">
    <cfRule type="cellIs" dxfId="12" priority="13" operator="notEqual">
      <formula>0</formula>
    </cfRule>
  </conditionalFormatting>
  <conditionalFormatting sqref="H67:O68">
    <cfRule type="cellIs" dxfId="11" priority="12" operator="notEqual">
      <formula>0</formula>
    </cfRule>
  </conditionalFormatting>
  <conditionalFormatting sqref="H69:O70">
    <cfRule type="cellIs" dxfId="10" priority="11" operator="notEqual">
      <formula>0</formula>
    </cfRule>
  </conditionalFormatting>
  <conditionalFormatting sqref="H71:O72">
    <cfRule type="cellIs" dxfId="9" priority="10" operator="notEqual">
      <formula>0</formula>
    </cfRule>
  </conditionalFormatting>
  <conditionalFormatting sqref="H73:O74">
    <cfRule type="cellIs" dxfId="8" priority="9" operator="notEqual">
      <formula>0</formula>
    </cfRule>
  </conditionalFormatting>
  <conditionalFormatting sqref="H75:O76">
    <cfRule type="cellIs" dxfId="7" priority="8" operator="notEqual">
      <formula>0</formula>
    </cfRule>
  </conditionalFormatting>
  <conditionalFormatting sqref="H77:O78">
    <cfRule type="cellIs" dxfId="6" priority="7" operator="notEqual">
      <formula>0</formula>
    </cfRule>
  </conditionalFormatting>
  <conditionalFormatting sqref="H79:O80">
    <cfRule type="cellIs" dxfId="5" priority="6" operator="notEqual">
      <formula>0</formula>
    </cfRule>
  </conditionalFormatting>
  <conditionalFormatting sqref="H81:O82">
    <cfRule type="cellIs" dxfId="4" priority="5" operator="notEqual">
      <formula>0</formula>
    </cfRule>
  </conditionalFormatting>
  <conditionalFormatting sqref="H83:O84">
    <cfRule type="cellIs" dxfId="3" priority="4" operator="notEqual">
      <formula>0</formula>
    </cfRule>
  </conditionalFormatting>
  <conditionalFormatting sqref="H85:O86">
    <cfRule type="cellIs" dxfId="2" priority="3" operator="notEqual">
      <formula>0</formula>
    </cfRule>
  </conditionalFormatting>
  <conditionalFormatting sqref="H87:O88">
    <cfRule type="cellIs" dxfId="1" priority="2" operator="notEqual">
      <formula>0</formula>
    </cfRule>
  </conditionalFormatting>
  <conditionalFormatting sqref="H35:N36">
    <cfRule type="cellIs" dxfId="0" priority="1" operator="notEqual">
      <formula>0</formula>
    </cfRule>
  </conditionalFormatting>
  <pageMargins left="0.25" right="0.25" top="0.75" bottom="0.75" header="0.3" footer="0.3"/>
  <pageSetup paperSize="9" scale="51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9" workbookViewId="0">
      <selection activeCell="G7" sqref="G7"/>
    </sheetView>
  </sheetViews>
  <sheetFormatPr defaultRowHeight="15"/>
  <cols>
    <col min="1" max="1" width="9.5703125" customWidth="1"/>
    <col min="2" max="2" width="36.42578125" customWidth="1"/>
    <col min="3" max="3" width="15.28515625" customWidth="1"/>
    <col min="4" max="4" width="10.28515625" customWidth="1"/>
    <col min="5" max="6" width="10.5703125" customWidth="1"/>
    <col min="7" max="7" width="10.85546875" customWidth="1"/>
    <col min="8" max="8" width="12.140625" customWidth="1"/>
    <col min="256" max="256" width="9.5703125" customWidth="1"/>
    <col min="257" max="257" width="36.42578125" customWidth="1"/>
    <col min="258" max="260" width="12" customWidth="1"/>
    <col min="261" max="262" width="11.42578125" customWidth="1"/>
    <col min="263" max="263" width="12.7109375" customWidth="1"/>
    <col min="264" max="264" width="13" customWidth="1"/>
    <col min="512" max="512" width="9.5703125" customWidth="1"/>
    <col min="513" max="513" width="36.42578125" customWidth="1"/>
    <col min="514" max="516" width="12" customWidth="1"/>
    <col min="517" max="518" width="11.42578125" customWidth="1"/>
    <col min="519" max="519" width="12.7109375" customWidth="1"/>
    <col min="520" max="520" width="13" customWidth="1"/>
    <col min="768" max="768" width="9.5703125" customWidth="1"/>
    <col min="769" max="769" width="36.42578125" customWidth="1"/>
    <col min="770" max="772" width="12" customWidth="1"/>
    <col min="773" max="774" width="11.42578125" customWidth="1"/>
    <col min="775" max="775" width="12.7109375" customWidth="1"/>
    <col min="776" max="776" width="13" customWidth="1"/>
    <col min="1024" max="1024" width="9.5703125" customWidth="1"/>
    <col min="1025" max="1025" width="36.42578125" customWidth="1"/>
    <col min="1026" max="1028" width="12" customWidth="1"/>
    <col min="1029" max="1030" width="11.42578125" customWidth="1"/>
    <col min="1031" max="1031" width="12.7109375" customWidth="1"/>
    <col min="1032" max="1032" width="13" customWidth="1"/>
    <col min="1280" max="1280" width="9.5703125" customWidth="1"/>
    <col min="1281" max="1281" width="36.42578125" customWidth="1"/>
    <col min="1282" max="1284" width="12" customWidth="1"/>
    <col min="1285" max="1286" width="11.42578125" customWidth="1"/>
    <col min="1287" max="1287" width="12.7109375" customWidth="1"/>
    <col min="1288" max="1288" width="13" customWidth="1"/>
    <col min="1536" max="1536" width="9.5703125" customWidth="1"/>
    <col min="1537" max="1537" width="36.42578125" customWidth="1"/>
    <col min="1538" max="1540" width="12" customWidth="1"/>
    <col min="1541" max="1542" width="11.42578125" customWidth="1"/>
    <col min="1543" max="1543" width="12.7109375" customWidth="1"/>
    <col min="1544" max="1544" width="13" customWidth="1"/>
    <col min="1792" max="1792" width="9.5703125" customWidth="1"/>
    <col min="1793" max="1793" width="36.42578125" customWidth="1"/>
    <col min="1794" max="1796" width="12" customWidth="1"/>
    <col min="1797" max="1798" width="11.42578125" customWidth="1"/>
    <col min="1799" max="1799" width="12.7109375" customWidth="1"/>
    <col min="1800" max="1800" width="13" customWidth="1"/>
    <col min="2048" max="2048" width="9.5703125" customWidth="1"/>
    <col min="2049" max="2049" width="36.42578125" customWidth="1"/>
    <col min="2050" max="2052" width="12" customWidth="1"/>
    <col min="2053" max="2054" width="11.42578125" customWidth="1"/>
    <col min="2055" max="2055" width="12.7109375" customWidth="1"/>
    <col min="2056" max="2056" width="13" customWidth="1"/>
    <col min="2304" max="2304" width="9.5703125" customWidth="1"/>
    <col min="2305" max="2305" width="36.42578125" customWidth="1"/>
    <col min="2306" max="2308" width="12" customWidth="1"/>
    <col min="2309" max="2310" width="11.42578125" customWidth="1"/>
    <col min="2311" max="2311" width="12.7109375" customWidth="1"/>
    <col min="2312" max="2312" width="13" customWidth="1"/>
    <col min="2560" max="2560" width="9.5703125" customWidth="1"/>
    <col min="2561" max="2561" width="36.42578125" customWidth="1"/>
    <col min="2562" max="2564" width="12" customWidth="1"/>
    <col min="2565" max="2566" width="11.42578125" customWidth="1"/>
    <col min="2567" max="2567" width="12.7109375" customWidth="1"/>
    <col min="2568" max="2568" width="13" customWidth="1"/>
    <col min="2816" max="2816" width="9.5703125" customWidth="1"/>
    <col min="2817" max="2817" width="36.42578125" customWidth="1"/>
    <col min="2818" max="2820" width="12" customWidth="1"/>
    <col min="2821" max="2822" width="11.42578125" customWidth="1"/>
    <col min="2823" max="2823" width="12.7109375" customWidth="1"/>
    <col min="2824" max="2824" width="13" customWidth="1"/>
    <col min="3072" max="3072" width="9.5703125" customWidth="1"/>
    <col min="3073" max="3073" width="36.42578125" customWidth="1"/>
    <col min="3074" max="3076" width="12" customWidth="1"/>
    <col min="3077" max="3078" width="11.42578125" customWidth="1"/>
    <col min="3079" max="3079" width="12.7109375" customWidth="1"/>
    <col min="3080" max="3080" width="13" customWidth="1"/>
    <col min="3328" max="3328" width="9.5703125" customWidth="1"/>
    <col min="3329" max="3329" width="36.42578125" customWidth="1"/>
    <col min="3330" max="3332" width="12" customWidth="1"/>
    <col min="3333" max="3334" width="11.42578125" customWidth="1"/>
    <col min="3335" max="3335" width="12.7109375" customWidth="1"/>
    <col min="3336" max="3336" width="13" customWidth="1"/>
    <col min="3584" max="3584" width="9.5703125" customWidth="1"/>
    <col min="3585" max="3585" width="36.42578125" customWidth="1"/>
    <col min="3586" max="3588" width="12" customWidth="1"/>
    <col min="3589" max="3590" width="11.42578125" customWidth="1"/>
    <col min="3591" max="3591" width="12.7109375" customWidth="1"/>
    <col min="3592" max="3592" width="13" customWidth="1"/>
    <col min="3840" max="3840" width="9.5703125" customWidth="1"/>
    <col min="3841" max="3841" width="36.42578125" customWidth="1"/>
    <col min="3842" max="3844" width="12" customWidth="1"/>
    <col min="3845" max="3846" width="11.42578125" customWidth="1"/>
    <col min="3847" max="3847" width="12.7109375" customWidth="1"/>
    <col min="3848" max="3848" width="13" customWidth="1"/>
    <col min="4096" max="4096" width="9.5703125" customWidth="1"/>
    <col min="4097" max="4097" width="36.42578125" customWidth="1"/>
    <col min="4098" max="4100" width="12" customWidth="1"/>
    <col min="4101" max="4102" width="11.42578125" customWidth="1"/>
    <col min="4103" max="4103" width="12.7109375" customWidth="1"/>
    <col min="4104" max="4104" width="13" customWidth="1"/>
    <col min="4352" max="4352" width="9.5703125" customWidth="1"/>
    <col min="4353" max="4353" width="36.42578125" customWidth="1"/>
    <col min="4354" max="4356" width="12" customWidth="1"/>
    <col min="4357" max="4358" width="11.42578125" customWidth="1"/>
    <col min="4359" max="4359" width="12.7109375" customWidth="1"/>
    <col min="4360" max="4360" width="13" customWidth="1"/>
    <col min="4608" max="4608" width="9.5703125" customWidth="1"/>
    <col min="4609" max="4609" width="36.42578125" customWidth="1"/>
    <col min="4610" max="4612" width="12" customWidth="1"/>
    <col min="4613" max="4614" width="11.42578125" customWidth="1"/>
    <col min="4615" max="4615" width="12.7109375" customWidth="1"/>
    <col min="4616" max="4616" width="13" customWidth="1"/>
    <col min="4864" max="4864" width="9.5703125" customWidth="1"/>
    <col min="4865" max="4865" width="36.42578125" customWidth="1"/>
    <col min="4866" max="4868" width="12" customWidth="1"/>
    <col min="4869" max="4870" width="11.42578125" customWidth="1"/>
    <col min="4871" max="4871" width="12.7109375" customWidth="1"/>
    <col min="4872" max="4872" width="13" customWidth="1"/>
    <col min="5120" max="5120" width="9.5703125" customWidth="1"/>
    <col min="5121" max="5121" width="36.42578125" customWidth="1"/>
    <col min="5122" max="5124" width="12" customWidth="1"/>
    <col min="5125" max="5126" width="11.42578125" customWidth="1"/>
    <col min="5127" max="5127" width="12.7109375" customWidth="1"/>
    <col min="5128" max="5128" width="13" customWidth="1"/>
    <col min="5376" max="5376" width="9.5703125" customWidth="1"/>
    <col min="5377" max="5377" width="36.42578125" customWidth="1"/>
    <col min="5378" max="5380" width="12" customWidth="1"/>
    <col min="5381" max="5382" width="11.42578125" customWidth="1"/>
    <col min="5383" max="5383" width="12.7109375" customWidth="1"/>
    <col min="5384" max="5384" width="13" customWidth="1"/>
    <col min="5632" max="5632" width="9.5703125" customWidth="1"/>
    <col min="5633" max="5633" width="36.42578125" customWidth="1"/>
    <col min="5634" max="5636" width="12" customWidth="1"/>
    <col min="5637" max="5638" width="11.42578125" customWidth="1"/>
    <col min="5639" max="5639" width="12.7109375" customWidth="1"/>
    <col min="5640" max="5640" width="13" customWidth="1"/>
    <col min="5888" max="5888" width="9.5703125" customWidth="1"/>
    <col min="5889" max="5889" width="36.42578125" customWidth="1"/>
    <col min="5890" max="5892" width="12" customWidth="1"/>
    <col min="5893" max="5894" width="11.42578125" customWidth="1"/>
    <col min="5895" max="5895" width="12.7109375" customWidth="1"/>
    <col min="5896" max="5896" width="13" customWidth="1"/>
    <col min="6144" max="6144" width="9.5703125" customWidth="1"/>
    <col min="6145" max="6145" width="36.42578125" customWidth="1"/>
    <col min="6146" max="6148" width="12" customWidth="1"/>
    <col min="6149" max="6150" width="11.42578125" customWidth="1"/>
    <col min="6151" max="6151" width="12.7109375" customWidth="1"/>
    <col min="6152" max="6152" width="13" customWidth="1"/>
    <col min="6400" max="6400" width="9.5703125" customWidth="1"/>
    <col min="6401" max="6401" width="36.42578125" customWidth="1"/>
    <col min="6402" max="6404" width="12" customWidth="1"/>
    <col min="6405" max="6406" width="11.42578125" customWidth="1"/>
    <col min="6407" max="6407" width="12.7109375" customWidth="1"/>
    <col min="6408" max="6408" width="13" customWidth="1"/>
    <col min="6656" max="6656" width="9.5703125" customWidth="1"/>
    <col min="6657" max="6657" width="36.42578125" customWidth="1"/>
    <col min="6658" max="6660" width="12" customWidth="1"/>
    <col min="6661" max="6662" width="11.42578125" customWidth="1"/>
    <col min="6663" max="6663" width="12.7109375" customWidth="1"/>
    <col min="6664" max="6664" width="13" customWidth="1"/>
    <col min="6912" max="6912" width="9.5703125" customWidth="1"/>
    <col min="6913" max="6913" width="36.42578125" customWidth="1"/>
    <col min="6914" max="6916" width="12" customWidth="1"/>
    <col min="6917" max="6918" width="11.42578125" customWidth="1"/>
    <col min="6919" max="6919" width="12.7109375" customWidth="1"/>
    <col min="6920" max="6920" width="13" customWidth="1"/>
    <col min="7168" max="7168" width="9.5703125" customWidth="1"/>
    <col min="7169" max="7169" width="36.42578125" customWidth="1"/>
    <col min="7170" max="7172" width="12" customWidth="1"/>
    <col min="7173" max="7174" width="11.42578125" customWidth="1"/>
    <col min="7175" max="7175" width="12.7109375" customWidth="1"/>
    <col min="7176" max="7176" width="13" customWidth="1"/>
    <col min="7424" max="7424" width="9.5703125" customWidth="1"/>
    <col min="7425" max="7425" width="36.42578125" customWidth="1"/>
    <col min="7426" max="7428" width="12" customWidth="1"/>
    <col min="7429" max="7430" width="11.42578125" customWidth="1"/>
    <col min="7431" max="7431" width="12.7109375" customWidth="1"/>
    <col min="7432" max="7432" width="13" customWidth="1"/>
    <col min="7680" max="7680" width="9.5703125" customWidth="1"/>
    <col min="7681" max="7681" width="36.42578125" customWidth="1"/>
    <col min="7682" max="7684" width="12" customWidth="1"/>
    <col min="7685" max="7686" width="11.42578125" customWidth="1"/>
    <col min="7687" max="7687" width="12.7109375" customWidth="1"/>
    <col min="7688" max="7688" width="13" customWidth="1"/>
    <col min="7936" max="7936" width="9.5703125" customWidth="1"/>
    <col min="7937" max="7937" width="36.42578125" customWidth="1"/>
    <col min="7938" max="7940" width="12" customWidth="1"/>
    <col min="7941" max="7942" width="11.42578125" customWidth="1"/>
    <col min="7943" max="7943" width="12.7109375" customWidth="1"/>
    <col min="7944" max="7944" width="13" customWidth="1"/>
    <col min="8192" max="8192" width="9.5703125" customWidth="1"/>
    <col min="8193" max="8193" width="36.42578125" customWidth="1"/>
    <col min="8194" max="8196" width="12" customWidth="1"/>
    <col min="8197" max="8198" width="11.42578125" customWidth="1"/>
    <col min="8199" max="8199" width="12.7109375" customWidth="1"/>
    <col min="8200" max="8200" width="13" customWidth="1"/>
    <col min="8448" max="8448" width="9.5703125" customWidth="1"/>
    <col min="8449" max="8449" width="36.42578125" customWidth="1"/>
    <col min="8450" max="8452" width="12" customWidth="1"/>
    <col min="8453" max="8454" width="11.42578125" customWidth="1"/>
    <col min="8455" max="8455" width="12.7109375" customWidth="1"/>
    <col min="8456" max="8456" width="13" customWidth="1"/>
    <col min="8704" max="8704" width="9.5703125" customWidth="1"/>
    <col min="8705" max="8705" width="36.42578125" customWidth="1"/>
    <col min="8706" max="8708" width="12" customWidth="1"/>
    <col min="8709" max="8710" width="11.42578125" customWidth="1"/>
    <col min="8711" max="8711" width="12.7109375" customWidth="1"/>
    <col min="8712" max="8712" width="13" customWidth="1"/>
    <col min="8960" max="8960" width="9.5703125" customWidth="1"/>
    <col min="8961" max="8961" width="36.42578125" customWidth="1"/>
    <col min="8962" max="8964" width="12" customWidth="1"/>
    <col min="8965" max="8966" width="11.42578125" customWidth="1"/>
    <col min="8967" max="8967" width="12.7109375" customWidth="1"/>
    <col min="8968" max="8968" width="13" customWidth="1"/>
    <col min="9216" max="9216" width="9.5703125" customWidth="1"/>
    <col min="9217" max="9217" width="36.42578125" customWidth="1"/>
    <col min="9218" max="9220" width="12" customWidth="1"/>
    <col min="9221" max="9222" width="11.42578125" customWidth="1"/>
    <col min="9223" max="9223" width="12.7109375" customWidth="1"/>
    <col min="9224" max="9224" width="13" customWidth="1"/>
    <col min="9472" max="9472" width="9.5703125" customWidth="1"/>
    <col min="9473" max="9473" width="36.42578125" customWidth="1"/>
    <col min="9474" max="9476" width="12" customWidth="1"/>
    <col min="9477" max="9478" width="11.42578125" customWidth="1"/>
    <col min="9479" max="9479" width="12.7109375" customWidth="1"/>
    <col min="9480" max="9480" width="13" customWidth="1"/>
    <col min="9728" max="9728" width="9.5703125" customWidth="1"/>
    <col min="9729" max="9729" width="36.42578125" customWidth="1"/>
    <col min="9730" max="9732" width="12" customWidth="1"/>
    <col min="9733" max="9734" width="11.42578125" customWidth="1"/>
    <col min="9735" max="9735" width="12.7109375" customWidth="1"/>
    <col min="9736" max="9736" width="13" customWidth="1"/>
    <col min="9984" max="9984" width="9.5703125" customWidth="1"/>
    <col min="9985" max="9985" width="36.42578125" customWidth="1"/>
    <col min="9986" max="9988" width="12" customWidth="1"/>
    <col min="9989" max="9990" width="11.42578125" customWidth="1"/>
    <col min="9991" max="9991" width="12.7109375" customWidth="1"/>
    <col min="9992" max="9992" width="13" customWidth="1"/>
    <col min="10240" max="10240" width="9.5703125" customWidth="1"/>
    <col min="10241" max="10241" width="36.42578125" customWidth="1"/>
    <col min="10242" max="10244" width="12" customWidth="1"/>
    <col min="10245" max="10246" width="11.42578125" customWidth="1"/>
    <col min="10247" max="10247" width="12.7109375" customWidth="1"/>
    <col min="10248" max="10248" width="13" customWidth="1"/>
    <col min="10496" max="10496" width="9.5703125" customWidth="1"/>
    <col min="10497" max="10497" width="36.42578125" customWidth="1"/>
    <col min="10498" max="10500" width="12" customWidth="1"/>
    <col min="10501" max="10502" width="11.42578125" customWidth="1"/>
    <col min="10503" max="10503" width="12.7109375" customWidth="1"/>
    <col min="10504" max="10504" width="13" customWidth="1"/>
    <col min="10752" max="10752" width="9.5703125" customWidth="1"/>
    <col min="10753" max="10753" width="36.42578125" customWidth="1"/>
    <col min="10754" max="10756" width="12" customWidth="1"/>
    <col min="10757" max="10758" width="11.42578125" customWidth="1"/>
    <col min="10759" max="10759" width="12.7109375" customWidth="1"/>
    <col min="10760" max="10760" width="13" customWidth="1"/>
    <col min="11008" max="11008" width="9.5703125" customWidth="1"/>
    <col min="11009" max="11009" width="36.42578125" customWidth="1"/>
    <col min="11010" max="11012" width="12" customWidth="1"/>
    <col min="11013" max="11014" width="11.42578125" customWidth="1"/>
    <col min="11015" max="11015" width="12.7109375" customWidth="1"/>
    <col min="11016" max="11016" width="13" customWidth="1"/>
    <col min="11264" max="11264" width="9.5703125" customWidth="1"/>
    <col min="11265" max="11265" width="36.42578125" customWidth="1"/>
    <col min="11266" max="11268" width="12" customWidth="1"/>
    <col min="11269" max="11270" width="11.42578125" customWidth="1"/>
    <col min="11271" max="11271" width="12.7109375" customWidth="1"/>
    <col min="11272" max="11272" width="13" customWidth="1"/>
    <col min="11520" max="11520" width="9.5703125" customWidth="1"/>
    <col min="11521" max="11521" width="36.42578125" customWidth="1"/>
    <col min="11522" max="11524" width="12" customWidth="1"/>
    <col min="11525" max="11526" width="11.42578125" customWidth="1"/>
    <col min="11527" max="11527" width="12.7109375" customWidth="1"/>
    <col min="11528" max="11528" width="13" customWidth="1"/>
    <col min="11776" max="11776" width="9.5703125" customWidth="1"/>
    <col min="11777" max="11777" width="36.42578125" customWidth="1"/>
    <col min="11778" max="11780" width="12" customWidth="1"/>
    <col min="11781" max="11782" width="11.42578125" customWidth="1"/>
    <col min="11783" max="11783" width="12.7109375" customWidth="1"/>
    <col min="11784" max="11784" width="13" customWidth="1"/>
    <col min="12032" max="12032" width="9.5703125" customWidth="1"/>
    <col min="12033" max="12033" width="36.42578125" customWidth="1"/>
    <col min="12034" max="12036" width="12" customWidth="1"/>
    <col min="12037" max="12038" width="11.42578125" customWidth="1"/>
    <col min="12039" max="12039" width="12.7109375" customWidth="1"/>
    <col min="12040" max="12040" width="13" customWidth="1"/>
    <col min="12288" max="12288" width="9.5703125" customWidth="1"/>
    <col min="12289" max="12289" width="36.42578125" customWidth="1"/>
    <col min="12290" max="12292" width="12" customWidth="1"/>
    <col min="12293" max="12294" width="11.42578125" customWidth="1"/>
    <col min="12295" max="12295" width="12.7109375" customWidth="1"/>
    <col min="12296" max="12296" width="13" customWidth="1"/>
    <col min="12544" max="12544" width="9.5703125" customWidth="1"/>
    <col min="12545" max="12545" width="36.42578125" customWidth="1"/>
    <col min="12546" max="12548" width="12" customWidth="1"/>
    <col min="12549" max="12550" width="11.42578125" customWidth="1"/>
    <col min="12551" max="12551" width="12.7109375" customWidth="1"/>
    <col min="12552" max="12552" width="13" customWidth="1"/>
    <col min="12800" max="12800" width="9.5703125" customWidth="1"/>
    <col min="12801" max="12801" width="36.42578125" customWidth="1"/>
    <col min="12802" max="12804" width="12" customWidth="1"/>
    <col min="12805" max="12806" width="11.42578125" customWidth="1"/>
    <col min="12807" max="12807" width="12.7109375" customWidth="1"/>
    <col min="12808" max="12808" width="13" customWidth="1"/>
    <col min="13056" max="13056" width="9.5703125" customWidth="1"/>
    <col min="13057" max="13057" width="36.42578125" customWidth="1"/>
    <col min="13058" max="13060" width="12" customWidth="1"/>
    <col min="13061" max="13062" width="11.42578125" customWidth="1"/>
    <col min="13063" max="13063" width="12.7109375" customWidth="1"/>
    <col min="13064" max="13064" width="13" customWidth="1"/>
    <col min="13312" max="13312" width="9.5703125" customWidth="1"/>
    <col min="13313" max="13313" width="36.42578125" customWidth="1"/>
    <col min="13314" max="13316" width="12" customWidth="1"/>
    <col min="13317" max="13318" width="11.42578125" customWidth="1"/>
    <col min="13319" max="13319" width="12.7109375" customWidth="1"/>
    <col min="13320" max="13320" width="13" customWidth="1"/>
    <col min="13568" max="13568" width="9.5703125" customWidth="1"/>
    <col min="13569" max="13569" width="36.42578125" customWidth="1"/>
    <col min="13570" max="13572" width="12" customWidth="1"/>
    <col min="13573" max="13574" width="11.42578125" customWidth="1"/>
    <col min="13575" max="13575" width="12.7109375" customWidth="1"/>
    <col min="13576" max="13576" width="13" customWidth="1"/>
    <col min="13824" max="13824" width="9.5703125" customWidth="1"/>
    <col min="13825" max="13825" width="36.42578125" customWidth="1"/>
    <col min="13826" max="13828" width="12" customWidth="1"/>
    <col min="13829" max="13830" width="11.42578125" customWidth="1"/>
    <col min="13831" max="13831" width="12.7109375" customWidth="1"/>
    <col min="13832" max="13832" width="13" customWidth="1"/>
    <col min="14080" max="14080" width="9.5703125" customWidth="1"/>
    <col min="14081" max="14081" width="36.42578125" customWidth="1"/>
    <col min="14082" max="14084" width="12" customWidth="1"/>
    <col min="14085" max="14086" width="11.42578125" customWidth="1"/>
    <col min="14087" max="14087" width="12.7109375" customWidth="1"/>
    <col min="14088" max="14088" width="13" customWidth="1"/>
    <col min="14336" max="14336" width="9.5703125" customWidth="1"/>
    <col min="14337" max="14337" width="36.42578125" customWidth="1"/>
    <col min="14338" max="14340" width="12" customWidth="1"/>
    <col min="14341" max="14342" width="11.42578125" customWidth="1"/>
    <col min="14343" max="14343" width="12.7109375" customWidth="1"/>
    <col min="14344" max="14344" width="13" customWidth="1"/>
    <col min="14592" max="14592" width="9.5703125" customWidth="1"/>
    <col min="14593" max="14593" width="36.42578125" customWidth="1"/>
    <col min="14594" max="14596" width="12" customWidth="1"/>
    <col min="14597" max="14598" width="11.42578125" customWidth="1"/>
    <col min="14599" max="14599" width="12.7109375" customWidth="1"/>
    <col min="14600" max="14600" width="13" customWidth="1"/>
    <col min="14848" max="14848" width="9.5703125" customWidth="1"/>
    <col min="14849" max="14849" width="36.42578125" customWidth="1"/>
    <col min="14850" max="14852" width="12" customWidth="1"/>
    <col min="14853" max="14854" width="11.42578125" customWidth="1"/>
    <col min="14855" max="14855" width="12.7109375" customWidth="1"/>
    <col min="14856" max="14856" width="13" customWidth="1"/>
    <col min="15104" max="15104" width="9.5703125" customWidth="1"/>
    <col min="15105" max="15105" width="36.42578125" customWidth="1"/>
    <col min="15106" max="15108" width="12" customWidth="1"/>
    <col min="15109" max="15110" width="11.42578125" customWidth="1"/>
    <col min="15111" max="15111" width="12.7109375" customWidth="1"/>
    <col min="15112" max="15112" width="13" customWidth="1"/>
    <col min="15360" max="15360" width="9.5703125" customWidth="1"/>
    <col min="15361" max="15361" width="36.42578125" customWidth="1"/>
    <col min="15362" max="15364" width="12" customWidth="1"/>
    <col min="15365" max="15366" width="11.42578125" customWidth="1"/>
    <col min="15367" max="15367" width="12.7109375" customWidth="1"/>
    <col min="15368" max="15368" width="13" customWidth="1"/>
    <col min="15616" max="15616" width="9.5703125" customWidth="1"/>
    <col min="15617" max="15617" width="36.42578125" customWidth="1"/>
    <col min="15618" max="15620" width="12" customWidth="1"/>
    <col min="15621" max="15622" width="11.42578125" customWidth="1"/>
    <col min="15623" max="15623" width="12.7109375" customWidth="1"/>
    <col min="15624" max="15624" width="13" customWidth="1"/>
    <col min="15872" max="15872" width="9.5703125" customWidth="1"/>
    <col min="15873" max="15873" width="36.42578125" customWidth="1"/>
    <col min="15874" max="15876" width="12" customWidth="1"/>
    <col min="15877" max="15878" width="11.42578125" customWidth="1"/>
    <col min="15879" max="15879" width="12.7109375" customWidth="1"/>
    <col min="15880" max="15880" width="13" customWidth="1"/>
    <col min="16128" max="16128" width="9.5703125" customWidth="1"/>
    <col min="16129" max="16129" width="36.42578125" customWidth="1"/>
    <col min="16130" max="16132" width="12" customWidth="1"/>
    <col min="16133" max="16134" width="11.42578125" customWidth="1"/>
    <col min="16135" max="16135" width="12.7109375" customWidth="1"/>
    <col min="16136" max="16136" width="13" customWidth="1"/>
  </cols>
  <sheetData>
    <row r="1" spans="1:8" ht="5.25" customHeight="1"/>
    <row r="2" spans="1:8" ht="51.75" customHeight="1">
      <c r="A2" s="160" t="s">
        <v>75</v>
      </c>
      <c r="B2" s="161"/>
      <c r="C2" s="161"/>
      <c r="D2" s="161"/>
      <c r="E2" s="161"/>
      <c r="F2" s="161"/>
      <c r="G2" s="161"/>
      <c r="H2" s="161"/>
    </row>
    <row r="3" spans="1:8" ht="6.75" customHeight="1"/>
    <row r="4" spans="1:8" ht="17.25" customHeight="1">
      <c r="A4" s="117"/>
      <c r="B4" s="117"/>
      <c r="C4" s="117"/>
      <c r="D4" s="117"/>
      <c r="E4" s="117"/>
      <c r="F4" s="117"/>
      <c r="G4" s="117"/>
    </row>
    <row r="5" spans="1:8" hidden="1"/>
    <row r="6" spans="1:8" ht="21" customHeight="1">
      <c r="A6" s="117" t="s">
        <v>49</v>
      </c>
      <c r="B6" s="117"/>
      <c r="C6" s="117"/>
      <c r="D6" s="117"/>
      <c r="E6" s="117"/>
      <c r="F6" s="117"/>
      <c r="G6" s="117"/>
      <c r="H6" s="117"/>
    </row>
    <row r="7" spans="1:8" ht="28.5" customHeight="1">
      <c r="C7" s="131"/>
      <c r="D7" s="131"/>
      <c r="E7" s="131"/>
      <c r="F7" s="131"/>
      <c r="G7" s="131"/>
      <c r="H7" s="131"/>
    </row>
    <row r="8" spans="1:8">
      <c r="A8" s="118" t="s">
        <v>66</v>
      </c>
      <c r="B8" s="118"/>
      <c r="C8" s="132"/>
      <c r="D8" s="132"/>
      <c r="E8" s="132"/>
      <c r="F8" s="132"/>
      <c r="G8" s="132"/>
      <c r="H8" s="132"/>
    </row>
    <row r="9" spans="1:8">
      <c r="A9" s="118" t="s">
        <v>65</v>
      </c>
      <c r="B9" s="118"/>
      <c r="C9" s="132"/>
      <c r="D9" s="132"/>
      <c r="E9" s="132"/>
      <c r="F9" s="132"/>
      <c r="G9" s="132"/>
      <c r="H9" s="132"/>
    </row>
    <row r="10" spans="1:8" ht="15.75">
      <c r="A10" s="118" t="s">
        <v>61</v>
      </c>
      <c r="B10" s="118"/>
      <c r="C10" s="132"/>
      <c r="D10" s="133"/>
      <c r="E10" s="133"/>
      <c r="F10" s="133"/>
      <c r="G10" s="133"/>
      <c r="H10" s="132"/>
    </row>
    <row r="11" spans="1:8">
      <c r="A11" s="118" t="s">
        <v>67</v>
      </c>
      <c r="B11" s="118"/>
      <c r="C11" s="132"/>
      <c r="D11" s="132"/>
      <c r="E11" s="132"/>
      <c r="F11" s="132"/>
      <c r="G11" s="132"/>
      <c r="H11" s="132"/>
    </row>
    <row r="12" spans="1:8">
      <c r="A12" s="119"/>
      <c r="B12" s="119"/>
      <c r="C12" s="134"/>
      <c r="D12" s="134"/>
      <c r="E12" s="134"/>
      <c r="F12" s="134"/>
      <c r="G12" s="134"/>
      <c r="H12" s="131"/>
    </row>
    <row r="13" spans="1:8" ht="15.75" thickBot="1">
      <c r="A13" s="119"/>
      <c r="B13" s="119"/>
      <c r="C13" s="134"/>
      <c r="D13" s="134"/>
      <c r="E13" s="134"/>
      <c r="F13" s="134"/>
      <c r="G13" s="134"/>
      <c r="H13" s="131"/>
    </row>
    <row r="14" spans="1:8">
      <c r="A14" s="135" t="s">
        <v>50</v>
      </c>
      <c r="B14" s="136" t="s">
        <v>51</v>
      </c>
      <c r="C14" s="137" t="s">
        <v>62</v>
      </c>
      <c r="D14" s="138" t="s">
        <v>52</v>
      </c>
      <c r="E14" s="138"/>
      <c r="F14" s="138"/>
      <c r="G14" s="138"/>
      <c r="H14" s="139"/>
    </row>
    <row r="15" spans="1:8">
      <c r="A15" s="140"/>
      <c r="B15" s="120"/>
      <c r="C15" s="120" t="s">
        <v>68</v>
      </c>
      <c r="D15" s="121" t="s">
        <v>53</v>
      </c>
      <c r="E15" s="120" t="s">
        <v>54</v>
      </c>
      <c r="F15" s="120" t="s">
        <v>63</v>
      </c>
      <c r="G15" s="120" t="s">
        <v>70</v>
      </c>
      <c r="H15" s="141" t="s">
        <v>8</v>
      </c>
    </row>
    <row r="16" spans="1:8">
      <c r="A16" s="142" t="s">
        <v>55</v>
      </c>
      <c r="B16" s="122" t="s">
        <v>64</v>
      </c>
      <c r="C16" s="143">
        <f>PPU!J9+PPU!J11+PPU!J12+PPU!J13+PPU!J14</f>
        <v>3526.7879419999999</v>
      </c>
      <c r="D16" s="123">
        <f>C16</f>
        <v>3526.7879419999999</v>
      </c>
      <c r="E16" s="124">
        <v>0</v>
      </c>
      <c r="F16" s="124">
        <v>0</v>
      </c>
      <c r="G16" s="124">
        <v>0</v>
      </c>
      <c r="H16" s="144">
        <f>D16+G16</f>
        <v>3526.7879419999999</v>
      </c>
    </row>
    <row r="17" spans="1:8">
      <c r="A17" s="29"/>
      <c r="B17" s="125"/>
      <c r="C17" s="143"/>
      <c r="D17" s="126"/>
      <c r="E17" s="127"/>
      <c r="F17" s="127"/>
      <c r="G17" s="127"/>
      <c r="H17" s="145"/>
    </row>
    <row r="18" spans="1:8">
      <c r="A18" s="146" t="s">
        <v>56</v>
      </c>
      <c r="B18" s="128" t="s">
        <v>69</v>
      </c>
      <c r="C18" s="143">
        <f>PPU!J10</f>
        <v>152163.540752</v>
      </c>
      <c r="D18" s="124">
        <v>0</v>
      </c>
      <c r="E18" s="124">
        <v>0</v>
      </c>
      <c r="F18" s="124">
        <v>0</v>
      </c>
      <c r="G18" s="124">
        <f>C18</f>
        <v>152163.540752</v>
      </c>
      <c r="H18" s="144">
        <f>D18+E18+G18</f>
        <v>152163.540752</v>
      </c>
    </row>
    <row r="19" spans="1:8">
      <c r="A19" s="147"/>
      <c r="B19" s="129"/>
      <c r="C19" s="143"/>
      <c r="D19" s="127"/>
      <c r="E19" s="127"/>
      <c r="F19" s="127"/>
      <c r="G19" s="127"/>
      <c r="H19" s="145"/>
    </row>
    <row r="20" spans="1:8" ht="15.75" thickBot="1">
      <c r="A20" s="148" t="s">
        <v>57</v>
      </c>
      <c r="B20" s="149"/>
      <c r="C20" s="150">
        <f t="shared" ref="C20:H20" si="0">SUM(C16:C18)</f>
        <v>155690.328694</v>
      </c>
      <c r="D20" s="150">
        <f t="shared" si="0"/>
        <v>3526.7879419999999</v>
      </c>
      <c r="E20" s="150">
        <f t="shared" si="0"/>
        <v>0</v>
      </c>
      <c r="F20" s="150">
        <f t="shared" si="0"/>
        <v>0</v>
      </c>
      <c r="G20" s="150">
        <f t="shared" si="0"/>
        <v>152163.540752</v>
      </c>
      <c r="H20" s="150">
        <f t="shared" si="0"/>
        <v>155690.328694</v>
      </c>
    </row>
    <row r="21" spans="1:8" ht="15.75" thickBot="1">
      <c r="C21" s="131"/>
      <c r="D21" s="131"/>
      <c r="E21" s="131"/>
      <c r="F21" s="131"/>
      <c r="G21" s="131"/>
      <c r="H21" s="131"/>
    </row>
    <row r="22" spans="1:8" ht="16.5" thickBot="1">
      <c r="A22" s="151" t="s">
        <v>58</v>
      </c>
      <c r="B22" s="152"/>
      <c r="C22" s="153"/>
      <c r="D22" s="154"/>
      <c r="E22" s="154"/>
      <c r="F22" s="154"/>
      <c r="G22" s="131"/>
      <c r="H22" s="131"/>
    </row>
    <row r="23" spans="1:8">
      <c r="C23" s="131"/>
      <c r="D23" s="131"/>
      <c r="E23" s="131"/>
      <c r="F23" s="131"/>
      <c r="G23" s="131"/>
      <c r="H23" s="131"/>
    </row>
    <row r="24" spans="1:8">
      <c r="C24" s="157" t="s">
        <v>72</v>
      </c>
      <c r="D24" s="157"/>
      <c r="E24" s="157"/>
      <c r="F24" s="155"/>
      <c r="G24" s="131"/>
      <c r="H24" s="131"/>
    </row>
    <row r="25" spans="1:8" ht="10.5" customHeight="1">
      <c r="C25" s="131"/>
      <c r="D25" s="131"/>
      <c r="E25" s="131"/>
      <c r="F25" s="131"/>
      <c r="G25" s="131"/>
      <c r="H25" s="130"/>
    </row>
    <row r="26" spans="1:8">
      <c r="C26" s="131"/>
      <c r="D26" s="131"/>
      <c r="E26" s="131"/>
      <c r="F26" s="131"/>
      <c r="G26" s="131"/>
      <c r="H26" s="156"/>
    </row>
    <row r="27" spans="1:8" ht="3.75" customHeight="1">
      <c r="C27" s="131"/>
      <c r="D27" s="131"/>
      <c r="E27" s="131"/>
      <c r="F27" s="131"/>
      <c r="G27" s="131"/>
      <c r="H27" s="130"/>
    </row>
    <row r="28" spans="1:8">
      <c r="C28" s="131"/>
      <c r="D28" s="131"/>
      <c r="E28" s="131"/>
      <c r="F28" s="131"/>
      <c r="G28" s="131"/>
      <c r="H28" s="131"/>
    </row>
    <row r="29" spans="1:8" ht="15.75" thickBot="1">
      <c r="B29" s="158"/>
      <c r="C29" s="131"/>
      <c r="D29" s="154"/>
      <c r="E29" s="159"/>
      <c r="F29" s="159"/>
      <c r="G29" s="159"/>
      <c r="H29" s="131"/>
    </row>
    <row r="30" spans="1:8">
      <c r="B30" s="155" t="s">
        <v>59</v>
      </c>
      <c r="C30" s="131"/>
      <c r="D30" s="155"/>
      <c r="E30" s="157" t="s">
        <v>73</v>
      </c>
      <c r="F30" s="157"/>
      <c r="G30" s="157"/>
      <c r="H30" s="131"/>
    </row>
    <row r="31" spans="1:8">
      <c r="B31" s="155" t="s">
        <v>60</v>
      </c>
      <c r="C31" s="131"/>
      <c r="D31" s="155"/>
      <c r="E31" s="157" t="s">
        <v>74</v>
      </c>
      <c r="F31" s="157"/>
      <c r="G31" s="157"/>
      <c r="H31" s="131"/>
    </row>
    <row r="32" spans="1:8">
      <c r="B32" s="131" t="s">
        <v>71</v>
      </c>
      <c r="C32" s="131"/>
      <c r="D32" s="131"/>
      <c r="E32" s="131"/>
      <c r="F32" s="131"/>
      <c r="G32" s="131"/>
      <c r="H32" s="131"/>
    </row>
  </sheetData>
  <mergeCells count="8">
    <mergeCell ref="E30:G30"/>
    <mergeCell ref="E31:G31"/>
    <mergeCell ref="A2:H2"/>
    <mergeCell ref="A4:G4"/>
    <mergeCell ref="A6:H6"/>
    <mergeCell ref="D14:G14"/>
    <mergeCell ref="A22:C22"/>
    <mergeCell ref="C24:E24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PPU</vt:lpstr>
      <vt:lpstr>CRONOGRAMA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Alexandre</cp:lastModifiedBy>
  <cp:lastPrinted>2021-04-08T17:14:10Z</cp:lastPrinted>
  <dcterms:created xsi:type="dcterms:W3CDTF">2018-04-06T14:41:31Z</dcterms:created>
  <dcterms:modified xsi:type="dcterms:W3CDTF">2021-04-08T17:15:14Z</dcterms:modified>
</cp:coreProperties>
</file>